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9" i="1"/>
  <c r="H19" s="1"/>
  <c r="G22"/>
  <c r="H22" s="1"/>
  <c r="G23"/>
  <c r="H23" s="1"/>
  <c r="G21"/>
  <c r="H21" s="1"/>
  <c r="G17"/>
  <c r="H17" s="1"/>
  <c r="G14"/>
  <c r="H14" s="1"/>
  <c r="G15"/>
  <c r="H15" s="1"/>
  <c r="G16"/>
  <c r="G13"/>
  <c r="H13" s="1"/>
  <c r="I11"/>
  <c r="I25" s="1"/>
  <c r="G10"/>
  <c r="H10" s="1"/>
  <c r="G9"/>
  <c r="H9" s="1"/>
  <c r="G8"/>
  <c r="H8" s="1"/>
  <c r="G6"/>
  <c r="H6" s="1"/>
  <c r="G24" l="1"/>
  <c r="G11"/>
  <c r="H11"/>
  <c r="H16"/>
  <c r="H24" s="1"/>
  <c r="G25" l="1"/>
  <c r="H25"/>
</calcChain>
</file>

<file path=xl/sharedStrings.xml><?xml version="1.0" encoding="utf-8"?>
<sst xmlns="http://schemas.openxmlformats.org/spreadsheetml/2006/main" count="45" uniqueCount="45">
  <si>
    <t>№</t>
  </si>
  <si>
    <t>з/п</t>
  </si>
  <si>
    <t>Захід</t>
  </si>
  <si>
    <t>Стаття витрат</t>
  </si>
  <si>
    <t>Розрахунок статті витрат</t>
  </si>
  <si>
    <t>Джерела фінансування</t>
  </si>
  <si>
    <t>орієнтовна ціна за од. (грн.)</t>
  </si>
  <si>
    <t>кіль-кість</t>
  </si>
  <si>
    <t>сума (грн.)</t>
  </si>
  <si>
    <t>громад-ський бюджет</t>
  </si>
  <si>
    <t>заявник разом з партне-рами</t>
  </si>
  <si>
    <t>1.</t>
  </si>
  <si>
    <t>Ремонт та облаштування рекреацій третього поверху</t>
  </si>
  <si>
    <t>Заміна старих дерев'яних віконних блоків на металопластикові (демонтаж та утилізація старих вікон, закупівля та встановлення нових вікон в комплекті з лівнівками  - 6 шт., підвіконнями – 6шт., москітними сітками – 3 шт. з улаштуванням укосів з гіпсокартону  - 14м2)</t>
  </si>
  <si>
    <t>Облаштування натяжної стелі з отворами під світильники – 11 шт.</t>
  </si>
  <si>
    <t>Поточний ремонт стін рекреацій третього поверху (поліпшене штукатурення  вапняним розчином по каменю і бетону стін вручну; шпаклювання стін мінеральною шпаклівкою "Cerezit"; поліпшене фарбування стін емалевими алкідними фарбами; в т.ч. матеріали )</t>
  </si>
  <si>
    <r>
      <t>Заміна покриття підлоги на лінолеум напівкоммерційний JUTEKS PREMIUM FALCO 3459   шир.3м, товщ.3мм, малюнок паркет, колір горіх/бук</t>
    </r>
    <r>
      <rPr>
        <b/>
        <sz val="11.5"/>
        <color rgb="FFC00000"/>
        <rFont val="Arial"/>
        <family val="2"/>
        <charset val="204"/>
      </rPr>
      <t xml:space="preserve"> </t>
    </r>
    <r>
      <rPr>
        <i/>
        <sz val="11.5"/>
        <color theme="1"/>
        <rFont val="Times New Roman"/>
        <family val="1"/>
        <charset val="204"/>
      </rPr>
      <t xml:space="preserve">(Демонтаж старого дерев'яного плінтусу – 104 п.м.; Укладка листа ОСБ на підлогу; Укладка лінолеуму; Облаштування плінтусу вертикального висотою 12см – 104 п.м.; в т.ч. матеріали ) </t>
    </r>
  </si>
  <si>
    <t>Разом</t>
  </si>
  <si>
    <t xml:space="preserve"> 2.</t>
  </si>
  <si>
    <t>Придбання обладнання і інвентарю</t>
  </si>
  <si>
    <t>Гра настільний футбол</t>
  </si>
  <si>
    <t>Крісло груша (висота 1.10 м, ширина 90 cм для підлітків та дорослих)</t>
  </si>
  <si>
    <t>Крісло-м’яч (діаметр 60 см)</t>
  </si>
  <si>
    <t xml:space="preserve">Мультимедійний проектор з кріпленням ((3200 ANSI люменів/1024 x 768/2.5 кг; Підтримувана роздільна здатність UXGA / SXGA+ / WXGA+ / FWXGA / WXGA / SXGA / XGA / SVGA / VGA / MAC; Фізична роздільна здатність 1024x768; Рівень контрасту 10000:1; Співвідношення сторін зображення 2.38 – 7.87; Діагональ екрана, м (мін-макс) 1.52 - 4.57) </t>
  </si>
  <si>
    <t>Коркова дошка (90*120 см)</t>
  </si>
  <si>
    <t>Маркерна дошка (90*120 см)</t>
  </si>
  <si>
    <t>Фліпчарт</t>
  </si>
  <si>
    <t xml:space="preserve">Разом </t>
  </si>
  <si>
    <t>Загальний бюджет проекту:</t>
  </si>
  <si>
    <t>Питома вага витрат  до загального бюджету проекту, %</t>
  </si>
  <si>
    <t>1.1.</t>
  </si>
  <si>
    <t>1.2.</t>
  </si>
  <si>
    <t>1.3.</t>
  </si>
  <si>
    <t>1.4.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</si>
  <si>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</si>
  <si>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</si>
  <si>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</si>
  <si>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</si>
  <si>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</si>
  <si>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</si>
  <si>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</si>
  <si>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</si>
  <si>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</si>
  <si>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Банери для фотозони (200 см*100 см, Матеріал Банерна тканина, на люверсах)</t>
  </si>
  <si>
    <t>Полички для бук кросингу (полиця навісна з кріпленням на стіну, Глубина: 25 см (Ширина: 100 см, ламінована ДСП білого кольору)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</si>
</sst>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.5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sz val="11.5"/>
      <color rgb="FFC00000"/>
      <name val="Arial"/>
      <family val="2"/>
      <charset val="204"/>
    </font>
    <font>
      <b/>
      <i/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9" fontId="2" fillId="0" borderId="5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justify" vertical="top" wrapText="1"/>
    </xf>
    <xf numFmtId="0" fontId="0" fillId="0" borderId="0" xfId="0" applyBorder="1"/>
    <xf numFmtId="0" fontId="2" fillId="0" borderId="5" xfId="0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justify" vertical="top" wrapText="1"/>
    </xf>
    <xf numFmtId="1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zetka.com.ua/ua/projector/c80012/20975=199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6"/>
  <sheetViews>
    <sheetView tabSelected="1" workbookViewId="0">
      <selection activeCell="D30" sqref="D30"/>
    </sheetView>
  </sheetViews>
  <sheetFormatPr defaultRowHeight="15"/>
  <cols>
    <col min="3" max="3" width="73.140625" customWidth="1"/>
  </cols>
  <sheetData>
    <row r="1" spans="2:11" ht="15.75" thickBot="1"/>
    <row r="2" spans="2:11" ht="31.5" customHeight="1" thickBot="1">
      <c r="B2" s="1" t="s">
        <v>0</v>
      </c>
      <c r="C2" s="18" t="s">
        <v>2</v>
      </c>
      <c r="D2" s="18" t="s">
        <v>3</v>
      </c>
      <c r="E2" s="21" t="s">
        <v>4</v>
      </c>
      <c r="F2" s="22"/>
      <c r="G2" s="23"/>
      <c r="H2" s="21" t="s">
        <v>5</v>
      </c>
      <c r="I2" s="23"/>
    </row>
    <row r="3" spans="2:11" ht="63" customHeight="1">
      <c r="B3" s="2" t="s">
        <v>1</v>
      </c>
      <c r="C3" s="19"/>
      <c r="D3" s="19"/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spans="2:11" ht="15.75" thickBot="1">
      <c r="B4" s="3"/>
      <c r="C4" s="20"/>
      <c r="D4" s="20"/>
      <c r="E4" s="20"/>
      <c r="F4" s="20"/>
      <c r="G4" s="20"/>
      <c r="H4" s="20"/>
      <c r="I4" s="20"/>
    </row>
    <row r="5" spans="2:11" ht="15.75" thickBot="1">
      <c r="B5" s="13" t="s">
        <v>11</v>
      </c>
      <c r="C5" s="4" t="s">
        <v>12</v>
      </c>
      <c r="D5" s="5"/>
      <c r="E5" s="5"/>
      <c r="F5" s="5"/>
      <c r="G5" s="5"/>
      <c r="H5" s="5"/>
      <c r="I5" s="5"/>
    </row>
    <row r="6" spans="2:11" ht="44.25" customHeight="1">
      <c r="B6" s="43" t="s">
        <v>30</v>
      </c>
      <c r="C6" s="30" t="s">
        <v>13</v>
      </c>
      <c r="D6" s="32"/>
      <c r="E6" s="24">
        <v>16000</v>
      </c>
      <c r="F6" s="24">
        <v>6</v>
      </c>
      <c r="G6" s="24">
        <f>E6*F6</f>
        <v>96000</v>
      </c>
      <c r="H6" s="24">
        <f>G6-I6</f>
        <v>71015</v>
      </c>
      <c r="I6" s="26">
        <v>24985</v>
      </c>
    </row>
    <row r="7" spans="2:11" ht="15.75" thickBot="1">
      <c r="B7" s="44"/>
      <c r="C7" s="31"/>
      <c r="D7" s="33"/>
      <c r="E7" s="25"/>
      <c r="F7" s="25"/>
      <c r="G7" s="25"/>
      <c r="H7" s="25"/>
      <c r="I7" s="27"/>
    </row>
    <row r="8" spans="2:11" ht="15.75" thickBot="1">
      <c r="B8" s="15" t="s">
        <v>31</v>
      </c>
      <c r="C8" s="6" t="s">
        <v>14</v>
      </c>
      <c r="D8" s="7"/>
      <c r="E8" s="16">
        <v>175</v>
      </c>
      <c r="F8" s="16">
        <v>150</v>
      </c>
      <c r="G8" s="16">
        <f>E8*F8</f>
        <v>26250</v>
      </c>
      <c r="H8" s="16">
        <f>G8</f>
        <v>26250</v>
      </c>
      <c r="I8" s="7"/>
    </row>
    <row r="9" spans="2:11" ht="60.75" thickBot="1">
      <c r="B9" s="15" t="s">
        <v>32</v>
      </c>
      <c r="C9" s="6" t="s">
        <v>15</v>
      </c>
      <c r="D9" s="7"/>
      <c r="E9" s="16">
        <v>450</v>
      </c>
      <c r="F9" s="16">
        <v>281.2</v>
      </c>
      <c r="G9" s="16">
        <f>E9*F9</f>
        <v>126540</v>
      </c>
      <c r="H9" s="16">
        <f t="shared" ref="H9:H10" si="0">G9</f>
        <v>126540</v>
      </c>
      <c r="I9" s="7"/>
    </row>
    <row r="10" spans="2:11" ht="75.75" thickBot="1">
      <c r="B10" s="15" t="s">
        <v>33</v>
      </c>
      <c r="C10" s="6" t="s">
        <v>16</v>
      </c>
      <c r="D10" s="7"/>
      <c r="E10" s="16">
        <v>1032</v>
      </c>
      <c r="F10" s="16">
        <v>180</v>
      </c>
      <c r="G10" s="16">
        <f>E10*F10</f>
        <v>185760</v>
      </c>
      <c r="H10" s="16">
        <f t="shared" si="0"/>
        <v>185760</v>
      </c>
      <c r="I10" s="7"/>
    </row>
    <row r="11" spans="2:11" ht="15.75" thickBot="1">
      <c r="B11" s="14"/>
      <c r="C11" s="5"/>
      <c r="D11" s="7" t="s">
        <v>17</v>
      </c>
      <c r="E11" s="7"/>
      <c r="F11" s="7"/>
      <c r="G11" s="8">
        <f>SUM(G6:G10)</f>
        <v>434550</v>
      </c>
      <c r="H11" s="8">
        <f>SUM(H6:H10)</f>
        <v>409565</v>
      </c>
      <c r="I11" s="7">
        <f>SUM(I6:I10)</f>
        <v>24985</v>
      </c>
      <c r="J11" s="10"/>
      <c r="K11" s="11"/>
    </row>
    <row r="12" spans="2:11" ht="15.75" thickBot="1">
      <c r="B12" s="13" t="s">
        <v>18</v>
      </c>
      <c r="C12" s="4" t="s">
        <v>19</v>
      </c>
      <c r="D12" s="7"/>
      <c r="E12" s="7"/>
      <c r="F12" s="7"/>
      <c r="G12" s="7"/>
      <c r="H12" s="7"/>
      <c r="I12" s="7"/>
    </row>
    <row r="13" spans="2:11" ht="15.75" thickBot="1">
      <c r="B13" s="13" t="s">
        <v>34</v>
      </c>
      <c r="C13" s="6" t="s">
        <v>20</v>
      </c>
      <c r="D13" s="6"/>
      <c r="E13" s="6">
        <v>5400</v>
      </c>
      <c r="F13" s="6">
        <v>2</v>
      </c>
      <c r="G13" s="6">
        <f>E13*F13</f>
        <v>10800</v>
      </c>
      <c r="H13" s="6">
        <f>G13</f>
        <v>10800</v>
      </c>
      <c r="I13" s="7"/>
    </row>
    <row r="14" spans="2:11" ht="15.75" thickBot="1">
      <c r="B14" s="13" t="s">
        <v>35</v>
      </c>
      <c r="C14" s="6" t="s">
        <v>21</v>
      </c>
      <c r="D14" s="6"/>
      <c r="E14" s="6">
        <v>2200</v>
      </c>
      <c r="F14" s="6">
        <v>5</v>
      </c>
      <c r="G14" s="6">
        <f t="shared" ref="G14:G16" si="1">E14*F14</f>
        <v>11000</v>
      </c>
      <c r="H14" s="6">
        <f t="shared" ref="H14:H16" si="2">G14</f>
        <v>11000</v>
      </c>
      <c r="I14" s="7"/>
    </row>
    <row r="15" spans="2:11" ht="15.75" thickBot="1">
      <c r="B15" s="13" t="s">
        <v>36</v>
      </c>
      <c r="C15" s="6" t="s">
        <v>22</v>
      </c>
      <c r="D15" s="6"/>
      <c r="E15" s="6">
        <v>1000</v>
      </c>
      <c r="F15" s="6">
        <v>6</v>
      </c>
      <c r="G15" s="6">
        <f t="shared" si="1"/>
        <v>6000</v>
      </c>
      <c r="H15" s="6">
        <f t="shared" si="2"/>
        <v>6000</v>
      </c>
      <c r="I15" s="7"/>
    </row>
    <row r="16" spans="2:11" ht="81.75" customHeight="1" thickBot="1">
      <c r="B16" s="13" t="s">
        <v>37</v>
      </c>
      <c r="C16" s="6" t="s">
        <v>23</v>
      </c>
      <c r="D16" s="6"/>
      <c r="E16" s="6">
        <v>26000</v>
      </c>
      <c r="F16" s="6">
        <v>1</v>
      </c>
      <c r="G16" s="6">
        <f t="shared" si="1"/>
        <v>26000</v>
      </c>
      <c r="H16" s="6">
        <f t="shared" si="2"/>
        <v>26000</v>
      </c>
      <c r="I16" s="7"/>
    </row>
    <row r="17" spans="2:13">
      <c r="B17" s="28" t="s">
        <v>38</v>
      </c>
      <c r="C17" s="30" t="s">
        <v>43</v>
      </c>
      <c r="D17" s="30"/>
      <c r="E17" s="30">
        <v>800</v>
      </c>
      <c r="F17" s="30">
        <v>2</v>
      </c>
      <c r="G17" s="30">
        <f>E17*F17</f>
        <v>1600</v>
      </c>
      <c r="H17" s="30">
        <f>G17</f>
        <v>1600</v>
      </c>
      <c r="I17" s="32"/>
    </row>
    <row r="18" spans="2:13" ht="15.75" thickBot="1">
      <c r="B18" s="29"/>
      <c r="C18" s="45"/>
      <c r="D18" s="31"/>
      <c r="E18" s="31"/>
      <c r="F18" s="31"/>
      <c r="G18" s="31"/>
      <c r="H18" s="31"/>
      <c r="I18" s="33"/>
    </row>
    <row r="19" spans="2:13" ht="15" customHeight="1">
      <c r="B19" s="28" t="s">
        <v>39</v>
      </c>
      <c r="C19" s="30" t="s">
        <v>44</v>
      </c>
      <c r="D19" s="30"/>
      <c r="E19" s="30">
        <v>600</v>
      </c>
      <c r="F19" s="30">
        <v>3</v>
      </c>
      <c r="G19" s="30">
        <f>E19*F19</f>
        <v>1800</v>
      </c>
      <c r="H19" s="30">
        <f>G19</f>
        <v>1800</v>
      </c>
      <c r="I19" s="32"/>
    </row>
    <row r="20" spans="2:13" ht="15.75" thickBot="1">
      <c r="B20" s="29"/>
      <c r="C20" s="31"/>
      <c r="D20" s="31"/>
      <c r="E20" s="31"/>
      <c r="F20" s="31"/>
      <c r="G20" s="31"/>
      <c r="H20" s="31"/>
      <c r="I20" s="33"/>
    </row>
    <row r="21" spans="2:13" ht="15.75" thickBot="1">
      <c r="B21" s="13" t="s">
        <v>40</v>
      </c>
      <c r="C21" s="6" t="s">
        <v>24</v>
      </c>
      <c r="D21" s="6"/>
      <c r="E21" s="6">
        <v>950</v>
      </c>
      <c r="F21" s="6">
        <v>1</v>
      </c>
      <c r="G21" s="6">
        <f>E21*F21</f>
        <v>950</v>
      </c>
      <c r="H21" s="6">
        <f>G21</f>
        <v>950</v>
      </c>
      <c r="I21" s="7"/>
    </row>
    <row r="22" spans="2:13" ht="15.75" thickBot="1">
      <c r="B22" s="13" t="s">
        <v>41</v>
      </c>
      <c r="C22" s="6" t="s">
        <v>25</v>
      </c>
      <c r="D22" s="6"/>
      <c r="E22" s="6">
        <v>3500</v>
      </c>
      <c r="F22" s="6">
        <v>1</v>
      </c>
      <c r="G22" s="6">
        <f t="shared" ref="G22:G23" si="3">E22*F22</f>
        <v>3500</v>
      </c>
      <c r="H22" s="6">
        <f t="shared" ref="H22:H23" si="4">G22</f>
        <v>3500</v>
      </c>
      <c r="I22" s="7"/>
    </row>
    <row r="23" spans="2:13" ht="15.75" thickBot="1">
      <c r="B23" s="13" t="s">
        <v>42</v>
      </c>
      <c r="C23" s="6" t="s">
        <v>26</v>
      </c>
      <c r="D23" s="6"/>
      <c r="E23" s="6">
        <v>3500</v>
      </c>
      <c r="F23" s="6">
        <v>1</v>
      </c>
      <c r="G23" s="6">
        <f t="shared" si="3"/>
        <v>3500</v>
      </c>
      <c r="H23" s="6">
        <f t="shared" si="4"/>
        <v>3500</v>
      </c>
      <c r="I23" s="7"/>
      <c r="K23" s="11"/>
      <c r="L23" s="11"/>
      <c r="M23" s="11"/>
    </row>
    <row r="24" spans="2:13" ht="15.75" thickBot="1">
      <c r="B24" s="34" t="s">
        <v>27</v>
      </c>
      <c r="C24" s="35"/>
      <c r="D24" s="36"/>
      <c r="E24" s="7"/>
      <c r="F24" s="7"/>
      <c r="G24" s="12">
        <f>SUM(G13:G23)</f>
        <v>65150</v>
      </c>
      <c r="H24" s="12">
        <f>SUM(H13:H23)</f>
        <v>65150</v>
      </c>
      <c r="I24" s="7"/>
      <c r="K24" s="11"/>
      <c r="L24" s="11"/>
      <c r="M24" s="11"/>
    </row>
    <row r="25" spans="2:13" ht="15.75" thickBot="1">
      <c r="B25" s="37" t="s">
        <v>28</v>
      </c>
      <c r="C25" s="38"/>
      <c r="D25" s="38"/>
      <c r="E25" s="38"/>
      <c r="F25" s="39"/>
      <c r="G25" s="4">
        <f>G11+G24</f>
        <v>499700</v>
      </c>
      <c r="H25" s="4">
        <f>H11+H24</f>
        <v>474715</v>
      </c>
      <c r="I25" s="4">
        <f>I11</f>
        <v>24985</v>
      </c>
      <c r="K25" s="17"/>
      <c r="L25" s="17"/>
      <c r="M25" s="17"/>
    </row>
    <row r="26" spans="2:13" ht="15.75" thickBot="1">
      <c r="B26" s="40" t="s">
        <v>29</v>
      </c>
      <c r="C26" s="41"/>
      <c r="D26" s="41"/>
      <c r="E26" s="41"/>
      <c r="F26" s="41"/>
      <c r="G26" s="42"/>
      <c r="H26" s="9">
        <v>0.95</v>
      </c>
      <c r="I26" s="9">
        <v>0.05</v>
      </c>
      <c r="K26" s="11"/>
      <c r="L26" s="11"/>
      <c r="M26" s="11"/>
    </row>
  </sheetData>
  <mergeCells count="36">
    <mergeCell ref="I19:I20"/>
    <mergeCell ref="B24:D24"/>
    <mergeCell ref="B25:F25"/>
    <mergeCell ref="B26:G26"/>
    <mergeCell ref="B19:B20"/>
    <mergeCell ref="D19:D20"/>
    <mergeCell ref="E19:E20"/>
    <mergeCell ref="F19:F20"/>
    <mergeCell ref="G19:G20"/>
    <mergeCell ref="H19:H20"/>
    <mergeCell ref="C19:C20"/>
    <mergeCell ref="H6:H7"/>
    <mergeCell ref="I6:I7"/>
    <mergeCell ref="B17:B18"/>
    <mergeCell ref="D17:D18"/>
    <mergeCell ref="E17:E18"/>
    <mergeCell ref="F17:F18"/>
    <mergeCell ref="G17:G18"/>
    <mergeCell ref="H17:H18"/>
    <mergeCell ref="I17:I18"/>
    <mergeCell ref="C6:C7"/>
    <mergeCell ref="D6:D7"/>
    <mergeCell ref="E6:E7"/>
    <mergeCell ref="F6:F7"/>
    <mergeCell ref="G6:G7"/>
    <mergeCell ref="B6:B7"/>
    <mergeCell ref="C17:C18"/>
    <mergeCell ref="C2:C4"/>
    <mergeCell ref="D2:D4"/>
    <mergeCell ref="E2:G2"/>
    <mergeCell ref="H2:I2"/>
    <mergeCell ref="E3:E4"/>
    <mergeCell ref="F3:F4"/>
    <mergeCell ref="G3:G4"/>
    <mergeCell ref="H3:H4"/>
    <mergeCell ref="I3:I4"/>
  </mergeCells>
  <hyperlinks>
    <hyperlink ref="C16" r:id="rId1" display="https://rozetka.com.ua/ua/projector/c80012/20975=1992/"/>
  </hyperlinks>
  <pageMargins left="0.70866141732283472" right="0.43307086614173229" top="0.74803149606299213" bottom="0.74803149606299213" header="0.31496062992125984" footer="0.31496062992125984"/>
  <pageSetup paperSize="9" scale="62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2019-09-25T09:45:52Z</dcterms:modified>
</cp:coreProperties>
</file>