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E28" i="1"/>
  <c r="E27"/>
  <c r="E26"/>
  <c r="E25"/>
  <c r="E29"/>
  <c r="E30"/>
  <c r="E31"/>
  <c r="E11"/>
  <c r="E22"/>
  <c r="E23"/>
  <c r="E20"/>
  <c r="E19"/>
  <c r="E18"/>
  <c r="E17"/>
  <c r="E13"/>
  <c r="E12"/>
  <c r="E10"/>
  <c r="E8"/>
  <c r="E33" l="1"/>
  <c r="E34" s="1"/>
  <c r="F34" l="1"/>
  <c r="G34"/>
</calcChain>
</file>

<file path=xl/sharedStrings.xml><?xml version="1.0" encoding="utf-8"?>
<sst xmlns="http://schemas.openxmlformats.org/spreadsheetml/2006/main" count="88" uniqueCount="66">
  <si>
    <t>№ з/п</t>
  </si>
  <si>
    <t>Захід</t>
  </si>
  <si>
    <t>Стаття витрат</t>
  </si>
  <si>
    <t>Розрахунок статті витрат</t>
  </si>
  <si>
    <t>ціна за одиницю</t>
  </si>
  <si>
    <t>сума</t>
  </si>
  <si>
    <t>громадський бюджет</t>
  </si>
  <si>
    <t>заявник разом із партнерами</t>
  </si>
  <si>
    <t>Джерела фінансування</t>
  </si>
  <si>
    <t>ІІІ. БЮДЖЕТ ПРОЕКТУ</t>
  </si>
  <si>
    <t>1.</t>
  </si>
  <si>
    <t>2.</t>
  </si>
  <si>
    <t>товар</t>
  </si>
  <si>
    <t>3.</t>
  </si>
  <si>
    <t>Всього по проекту:</t>
  </si>
  <si>
    <t>Питома вага витрат до загального бюджету, %</t>
  </si>
  <si>
    <t>Загальний бюджет проекту:</t>
  </si>
  <si>
    <t>послуга</t>
  </si>
  <si>
    <t>4.</t>
  </si>
  <si>
    <t>5.</t>
  </si>
  <si>
    <t>6.</t>
  </si>
  <si>
    <t>7.</t>
  </si>
  <si>
    <t>8.</t>
  </si>
  <si>
    <t>9.</t>
  </si>
  <si>
    <t>10.</t>
  </si>
  <si>
    <t>Придбання комп'ютерних аксесуарів (навушників) - 2 шт.</t>
  </si>
  <si>
    <t>Придбання комп'ютерів (системний блок, монітор, мишка, клавіатура) - 2 шт.</t>
  </si>
  <si>
    <t>Придбання подовжувачів - 2 шт.</t>
  </si>
  <si>
    <t>11.</t>
  </si>
  <si>
    <t>12.</t>
  </si>
  <si>
    <t>13.</t>
  </si>
  <si>
    <t>14.</t>
  </si>
  <si>
    <t>15.</t>
  </si>
  <si>
    <t>16.</t>
  </si>
  <si>
    <t>17.</t>
  </si>
  <si>
    <t>Придбання комп'ютерних столів - 2 шт.</t>
  </si>
  <si>
    <t>Придбання письмових столів - 8 шт.</t>
  </si>
  <si>
    <t>Придбання журнальних столів - 1 шт.</t>
  </si>
  <si>
    <t>Придбання бібліотечних кафедр - 2 шт.</t>
  </si>
  <si>
    <t>18.</t>
  </si>
  <si>
    <t>19.</t>
  </si>
  <si>
    <t>20.</t>
  </si>
  <si>
    <t>21.</t>
  </si>
  <si>
    <t>22.</t>
  </si>
  <si>
    <t>23.</t>
  </si>
  <si>
    <t>24.</t>
  </si>
  <si>
    <t>Придбання настільних ламп - 3 шт.</t>
  </si>
  <si>
    <t>Придбання комп'ютерних аксесуарів (колонки) - 2 шт.</t>
  </si>
  <si>
    <t>Придбання крісел-мішків - 2 шт.</t>
  </si>
  <si>
    <t>Придбання дитячих стільців - 3 шт.</t>
  </si>
  <si>
    <t>Придбання дитячих столиків - 3 шт.</t>
  </si>
  <si>
    <t>Придбання модульних шаф - 1 шт.</t>
  </si>
  <si>
    <t>Улаштування віконних укосів</t>
  </si>
  <si>
    <t>Придбання програмного забезпечення (операційна система Windows) - 2 шт.</t>
  </si>
  <si>
    <t>Придбання програмного забезпечення (Microsoft Office) - 2 шт.</t>
  </si>
  <si>
    <t>Придбання жалюзі - 3 шт.</t>
  </si>
  <si>
    <t>Придбання  мультимедійного проектору та екрану на тринозі - 1 шт.</t>
  </si>
  <si>
    <t>Придбання металопластикових вікон - 9 шт.</t>
  </si>
  <si>
    <t>Придбання козирьку</t>
  </si>
  <si>
    <t>Придбання зовнішньої вивіски</t>
  </si>
  <si>
    <t xml:space="preserve">Загальний бюджет проекту 128000 грн. 00 коп. </t>
  </si>
  <si>
    <t>(Сто двадцять вісім тисяч гривень 00 коп.)</t>
  </si>
  <si>
    <t>______________ підпис автора проекту                _______________________ Прізвище, ініціали</t>
  </si>
  <si>
    <t>Придбання МФУ кольорового - 1 шт.</t>
  </si>
  <si>
    <t>Придбання ноутбука - 2 шт.</t>
  </si>
  <si>
    <t>Придбання офісних стільців - 21 шт.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</si>
</sst>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Лист1!$E$6:$E$7</c:f>
              <c:strCache>
                <c:ptCount val="1"/>
                <c:pt idx="0">
                  <c:v>Розрахунок статті витрат сума</c:v>
                </c:pt>
              </c:strCache>
            </c:strRef>
          </c:tx>
          <c:cat>
            <c:multiLvlStrRef>
              <c:f>Лист1!$A$8:$D$15</c:f>
              <c:multiLvlStrCache>
                <c:ptCount val="8"/>
                <c:lvl>
                  <c:pt idx="0">
                    <c:v>8300</c:v>
                  </c:pt>
                  <c:pt idx="1">
                    <c:v>9000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4000</c:v>
                  </c:pt>
                  <c:pt idx="5">
                    <c:v>4000</c:v>
                  </c:pt>
                  <c:pt idx="6">
                    <c:v>7600</c:v>
                  </c:pt>
                  <c:pt idx="7">
                    <c:v>12000</c:v>
                  </c:pt>
                </c:lvl>
                <c:lvl>
                  <c:pt idx="0">
                    <c:v>товар</c:v>
                  </c:pt>
                  <c:pt idx="1">
                    <c:v>товар</c:v>
                  </c:pt>
                  <c:pt idx="2">
                    <c:v>товар</c:v>
                  </c:pt>
                  <c:pt idx="3">
                    <c:v>товар</c:v>
                  </c:pt>
                  <c:pt idx="4">
                    <c:v>товар</c:v>
                  </c:pt>
                  <c:pt idx="5">
                    <c:v>товар</c:v>
                  </c:pt>
                  <c:pt idx="6">
                    <c:v>товар</c:v>
                  </c:pt>
                  <c:pt idx="7">
                    <c:v>товар</c:v>
                  </c:pt>
                </c:lvl>
                <c:lvl>
                  <c:pt idx="0">
                    <c:v>Придбання комп'ютерів (системний блок, монітор, мишка, клавіатура) - 2 шт.</c:v>
                  </c:pt>
                  <c:pt idx="1">
                    <c:v>Придбання ноутбука - 2 шт.</c:v>
                  </c:pt>
                  <c:pt idx="2">
                    <c:v>Придбання комп'ютерних аксесуарів (навушників) - 2 шт.</c:v>
                  </c:pt>
                  <c:pt idx="3">
                    <c:v>Придбання комп'ютерних аксесуарів (колонки) - 2 шт.</c:v>
                  </c:pt>
                  <c:pt idx="4">
                    <c:v>Придбання програмного забезпечення (операційна система Windows) - 2 шт.</c:v>
                  </c:pt>
                  <c:pt idx="5">
                    <c:v>Придбання програмного забезпечення (Microsoft Office) - 2 шт.</c:v>
                  </c:pt>
                  <c:pt idx="6">
                    <c:v>Придбання МФУ кольорового - 1 шт.</c:v>
                  </c:pt>
                  <c:pt idx="7">
                    <c:v>Придбання  мультимедійного проектору та екрану на тринозі - 1 шт.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Лист1!$E$8:$E$15</c:f>
              <c:numCache>
                <c:formatCode>General</c:formatCode>
                <c:ptCount val="8"/>
                <c:pt idx="0">
                  <c:v>16600</c:v>
                </c:pt>
                <c:pt idx="1">
                  <c:v>18000</c:v>
                </c:pt>
                <c:pt idx="2">
                  <c:v>300</c:v>
                </c:pt>
                <c:pt idx="3">
                  <c:v>400</c:v>
                </c:pt>
                <c:pt idx="4">
                  <c:v>8000</c:v>
                </c:pt>
                <c:pt idx="5">
                  <c:v>8000</c:v>
                </c:pt>
                <c:pt idx="6">
                  <c:v>7600</c:v>
                </c:pt>
                <c:pt idx="7">
                  <c:v>12000</c:v>
                </c:pt>
              </c:numCache>
            </c:numRef>
          </c:val>
        </c:ser>
        <c:ser>
          <c:idx val="1"/>
          <c:order val="1"/>
          <c:tx>
            <c:strRef>
              <c:f>Лист1!$F$6:$F$7</c:f>
              <c:strCache>
                <c:ptCount val="1"/>
                <c:pt idx="0">
                  <c:v>Джерела фінансування громадський бюджет</c:v>
                </c:pt>
              </c:strCache>
            </c:strRef>
          </c:tx>
          <c:cat>
            <c:multiLvlStrRef>
              <c:f>Лист1!$A$8:$D$15</c:f>
              <c:multiLvlStrCache>
                <c:ptCount val="8"/>
                <c:lvl>
                  <c:pt idx="0">
                    <c:v>8300</c:v>
                  </c:pt>
                  <c:pt idx="1">
                    <c:v>9000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4000</c:v>
                  </c:pt>
                  <c:pt idx="5">
                    <c:v>4000</c:v>
                  </c:pt>
                  <c:pt idx="6">
                    <c:v>7600</c:v>
                  </c:pt>
                  <c:pt idx="7">
                    <c:v>12000</c:v>
                  </c:pt>
                </c:lvl>
                <c:lvl>
                  <c:pt idx="0">
                    <c:v>товар</c:v>
                  </c:pt>
                  <c:pt idx="1">
                    <c:v>товар</c:v>
                  </c:pt>
                  <c:pt idx="2">
                    <c:v>товар</c:v>
                  </c:pt>
                  <c:pt idx="3">
                    <c:v>товар</c:v>
                  </c:pt>
                  <c:pt idx="4">
                    <c:v>товар</c:v>
                  </c:pt>
                  <c:pt idx="5">
                    <c:v>товар</c:v>
                  </c:pt>
                  <c:pt idx="6">
                    <c:v>товар</c:v>
                  </c:pt>
                  <c:pt idx="7">
                    <c:v>товар</c:v>
                  </c:pt>
                </c:lvl>
                <c:lvl>
                  <c:pt idx="0">
                    <c:v>Придбання комп'ютерів (системний блок, монітор, мишка, клавіатура) - 2 шт.</c:v>
                  </c:pt>
                  <c:pt idx="1">
                    <c:v>Придбання ноутбука - 2 шт.</c:v>
                  </c:pt>
                  <c:pt idx="2">
                    <c:v>Придбання комп'ютерних аксесуарів (навушників) - 2 шт.</c:v>
                  </c:pt>
                  <c:pt idx="3">
                    <c:v>Придбання комп'ютерних аксесуарів (колонки) - 2 шт.</c:v>
                  </c:pt>
                  <c:pt idx="4">
                    <c:v>Придбання програмного забезпечення (операційна система Windows) - 2 шт.</c:v>
                  </c:pt>
                  <c:pt idx="5">
                    <c:v>Придбання програмного забезпечення (Microsoft Office) - 2 шт.</c:v>
                  </c:pt>
                  <c:pt idx="6">
                    <c:v>Придбання МФУ кольорового - 1 шт.</c:v>
                  </c:pt>
                  <c:pt idx="7">
                    <c:v>Придбання  мультимедійного проектору та екрану на тринозі - 1 шт.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Лист1!$F$8:$F$15</c:f>
              <c:numCache>
                <c:formatCode>General</c:formatCode>
                <c:ptCount val="8"/>
                <c:pt idx="0">
                  <c:v>16600</c:v>
                </c:pt>
                <c:pt idx="1">
                  <c:v>18000</c:v>
                </c:pt>
                <c:pt idx="2">
                  <c:v>300</c:v>
                </c:pt>
                <c:pt idx="3">
                  <c:v>400</c:v>
                </c:pt>
                <c:pt idx="4">
                  <c:v>8000</c:v>
                </c:pt>
                <c:pt idx="5">
                  <c:v>8000</c:v>
                </c:pt>
                <c:pt idx="6">
                  <c:v>7600</c:v>
                </c:pt>
                <c:pt idx="7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Лист1!$G$6:$G$7</c:f>
              <c:strCache>
                <c:ptCount val="1"/>
                <c:pt idx="0">
                  <c:v>Джерела фінансування заявник разом із партнерами</c:v>
                </c:pt>
              </c:strCache>
            </c:strRef>
          </c:tx>
          <c:cat>
            <c:multiLvlStrRef>
              <c:f>Лист1!$A$8:$D$15</c:f>
              <c:multiLvlStrCache>
                <c:ptCount val="8"/>
                <c:lvl>
                  <c:pt idx="0">
                    <c:v>8300</c:v>
                  </c:pt>
                  <c:pt idx="1">
                    <c:v>9000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4000</c:v>
                  </c:pt>
                  <c:pt idx="5">
                    <c:v>4000</c:v>
                  </c:pt>
                  <c:pt idx="6">
                    <c:v>7600</c:v>
                  </c:pt>
                  <c:pt idx="7">
                    <c:v>12000</c:v>
                  </c:pt>
                </c:lvl>
                <c:lvl>
                  <c:pt idx="0">
                    <c:v>товар</c:v>
                  </c:pt>
                  <c:pt idx="1">
                    <c:v>товар</c:v>
                  </c:pt>
                  <c:pt idx="2">
                    <c:v>товар</c:v>
                  </c:pt>
                  <c:pt idx="3">
                    <c:v>товар</c:v>
                  </c:pt>
                  <c:pt idx="4">
                    <c:v>товар</c:v>
                  </c:pt>
                  <c:pt idx="5">
                    <c:v>товар</c:v>
                  </c:pt>
                  <c:pt idx="6">
                    <c:v>товар</c:v>
                  </c:pt>
                  <c:pt idx="7">
                    <c:v>товар</c:v>
                  </c:pt>
                </c:lvl>
                <c:lvl>
                  <c:pt idx="0">
                    <c:v>Придбання комп'ютерів (системний блок, монітор, мишка, клавіатура) - 2 шт.</c:v>
                  </c:pt>
                  <c:pt idx="1">
                    <c:v>Придбання ноутбука - 2 шт.</c:v>
                  </c:pt>
                  <c:pt idx="2">
                    <c:v>Придбання комп'ютерних аксесуарів (навушників) - 2 шт.</c:v>
                  </c:pt>
                  <c:pt idx="3">
                    <c:v>Придбання комп'ютерних аксесуарів (колонки) - 2 шт.</c:v>
                  </c:pt>
                  <c:pt idx="4">
                    <c:v>Придбання програмного забезпечення (операційна система Windows) - 2 шт.</c:v>
                  </c:pt>
                  <c:pt idx="5">
                    <c:v>Придбання програмного забезпечення (Microsoft Office) - 2 шт.</c:v>
                  </c:pt>
                  <c:pt idx="6">
                    <c:v>Придбання МФУ кольорового - 1 шт.</c:v>
                  </c:pt>
                  <c:pt idx="7">
                    <c:v>Придбання  мультимедійного проектору та екрану на тринозі - 1 шт.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</c:lvl>
              </c:multiLvlStrCache>
            </c:multiLvlStrRef>
          </c:cat>
          <c:val>
            <c:numRef>
              <c:f>Лист1!$G$8:$G$15</c:f>
              <c:numCache>
                <c:formatCode>General</c:formatCode>
                <c:ptCount val="8"/>
              </c:numCache>
            </c:numRef>
          </c:val>
        </c:ser>
        <c:axId val="48562176"/>
        <c:axId val="48563712"/>
      </c:barChart>
      <c:catAx>
        <c:axId val="485621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48563712"/>
        <c:crosses val="autoZero"/>
        <c:auto val="1"/>
        <c:lblAlgn val="ctr"/>
        <c:lblOffset val="100"/>
      </c:catAx>
      <c:valAx>
        <c:axId val="485637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48562176"/>
        <c:crosses val="autoZero"/>
        <c:crossBetween val="between"/>
      </c:valAx>
    </c:plotArea>
    <c:legend>
      <c:legendPos val="r"/>
      <c:txPr>
        <a:bodyPr/>
        <a:lstStyle/>
        <a:p>
          <a:pPr>
            <a:defRPr lang="ru-RU"/>
          </a:pPr>
          <a:endParaRPr lang="ru-RU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view="pageBreakPreview" zoomScale="124" zoomScaleSheetLayoutView="124" workbookViewId="0">
      <selection activeCell="A36" sqref="A36:G36"/>
    </sheetView>
  </sheetViews>
  <sheetFormatPr defaultRowHeight="18.75"/>
  <cols>
    <col min="1" max="1" width="5" style="1" customWidth="1"/>
    <col min="2" max="2" width="51.140625" style="1" customWidth="1"/>
    <col min="3" max="3" width="10.42578125" style="1" customWidth="1"/>
    <col min="4" max="4" width="12" style="1" customWidth="1"/>
    <col min="5" max="5" width="8.42578125" style="1" customWidth="1"/>
    <col min="6" max="6" width="16.7109375" style="1" customWidth="1"/>
    <col min="7" max="7" width="17.42578125" style="1" customWidth="1"/>
    <col min="8" max="16384" width="9.140625" style="1"/>
  </cols>
  <sheetData>
    <row r="1" spans="1:7" s="4" customFormat="1">
      <c r="C1" s="9" t="s">
        <v>9</v>
      </c>
    </row>
    <row r="2" spans="1:7" s="4" customFormat="1" ht="9.75" customHeight="1">
      <c r="C2" s="10"/>
    </row>
    <row r="3" spans="1:7" s="4" customFormat="1">
      <c r="C3" s="10" t="s">
        <v>60</v>
      </c>
    </row>
    <row r="4" spans="1:7" s="4" customFormat="1">
      <c r="C4" s="10" t="s">
        <v>61</v>
      </c>
    </row>
    <row r="5" spans="1:7" ht="11.25" customHeight="1"/>
    <row r="6" spans="1:7" ht="36.75" customHeight="1">
      <c r="A6" s="21" t="s">
        <v>0</v>
      </c>
      <c r="B6" s="21" t="s">
        <v>1</v>
      </c>
      <c r="C6" s="21" t="s">
        <v>2</v>
      </c>
      <c r="D6" s="19" t="s">
        <v>3</v>
      </c>
      <c r="E6" s="20"/>
      <c r="F6" s="19" t="s">
        <v>8</v>
      </c>
      <c r="G6" s="20"/>
    </row>
    <row r="7" spans="1:7" ht="55.5" customHeight="1">
      <c r="A7" s="22"/>
      <c r="B7" s="22"/>
      <c r="C7" s="22"/>
      <c r="D7" s="3" t="s">
        <v>4</v>
      </c>
      <c r="E7" s="3" t="s">
        <v>5</v>
      </c>
      <c r="F7" s="3" t="s">
        <v>6</v>
      </c>
      <c r="G7" s="3" t="s">
        <v>7</v>
      </c>
    </row>
    <row r="8" spans="1:7" ht="36.75" customHeight="1">
      <c r="A8" s="2" t="s">
        <v>10</v>
      </c>
      <c r="B8" s="6" t="s">
        <v>26</v>
      </c>
      <c r="C8" s="2" t="s">
        <v>12</v>
      </c>
      <c r="D8" s="2">
        <v>8300</v>
      </c>
      <c r="E8" s="2">
        <f>D8*2</f>
        <v>16600</v>
      </c>
      <c r="F8" s="2">
        <v>16600</v>
      </c>
      <c r="G8" s="2"/>
    </row>
    <row r="9" spans="1:7" ht="21" customHeight="1">
      <c r="A9" s="2" t="s">
        <v>11</v>
      </c>
      <c r="B9" s="6" t="s">
        <v>64</v>
      </c>
      <c r="C9" s="2" t="s">
        <v>12</v>
      </c>
      <c r="D9" s="2">
        <v>9000</v>
      </c>
      <c r="E9" s="2">
        <v>18000</v>
      </c>
      <c r="F9" s="2">
        <v>18000</v>
      </c>
      <c r="G9" s="2"/>
    </row>
    <row r="10" spans="1:7" ht="37.5" customHeight="1">
      <c r="A10" s="2" t="s">
        <v>13</v>
      </c>
      <c r="B10" s="6" t="s">
        <v>25</v>
      </c>
      <c r="C10" s="2" t="s">
        <v>12</v>
      </c>
      <c r="D10" s="2">
        <v>150</v>
      </c>
      <c r="E10" s="2">
        <f>D10*2</f>
        <v>300</v>
      </c>
      <c r="F10" s="2">
        <v>300</v>
      </c>
      <c r="G10" s="2"/>
    </row>
    <row r="11" spans="1:7" ht="37.5" customHeight="1">
      <c r="A11" s="2" t="s">
        <v>18</v>
      </c>
      <c r="B11" s="6" t="s">
        <v>47</v>
      </c>
      <c r="C11" s="2" t="s">
        <v>12</v>
      </c>
      <c r="D11" s="2">
        <v>200</v>
      </c>
      <c r="E11" s="2">
        <f>D11*2</f>
        <v>400</v>
      </c>
      <c r="F11" s="2">
        <v>400</v>
      </c>
      <c r="G11" s="2"/>
    </row>
    <row r="12" spans="1:7" ht="37.5" customHeight="1">
      <c r="A12" s="2" t="s">
        <v>19</v>
      </c>
      <c r="B12" s="6" t="s">
        <v>53</v>
      </c>
      <c r="C12" s="2" t="s">
        <v>12</v>
      </c>
      <c r="D12" s="2">
        <v>4000</v>
      </c>
      <c r="E12" s="2">
        <f>D12*2</f>
        <v>8000</v>
      </c>
      <c r="F12" s="2">
        <v>8000</v>
      </c>
      <c r="G12" s="2"/>
    </row>
    <row r="13" spans="1:7" ht="37.5" customHeight="1">
      <c r="A13" s="2" t="s">
        <v>20</v>
      </c>
      <c r="B13" s="6" t="s">
        <v>54</v>
      </c>
      <c r="C13" s="2" t="s">
        <v>12</v>
      </c>
      <c r="D13" s="2">
        <v>4000</v>
      </c>
      <c r="E13" s="2">
        <f>D13*2</f>
        <v>8000</v>
      </c>
      <c r="F13" s="2">
        <v>8000</v>
      </c>
      <c r="G13" s="2"/>
    </row>
    <row r="14" spans="1:7" ht="20.25" customHeight="1">
      <c r="A14" s="11" t="s">
        <v>21</v>
      </c>
      <c r="B14" s="6" t="s">
        <v>63</v>
      </c>
      <c r="C14" s="2" t="s">
        <v>12</v>
      </c>
      <c r="D14" s="2">
        <v>7600</v>
      </c>
      <c r="E14" s="2">
        <v>7600</v>
      </c>
      <c r="F14" s="2">
        <v>7600</v>
      </c>
      <c r="G14" s="2"/>
    </row>
    <row r="15" spans="1:7" ht="39.75" customHeight="1">
      <c r="A15" s="2" t="s">
        <v>22</v>
      </c>
      <c r="B15" s="6" t="s">
        <v>56</v>
      </c>
      <c r="C15" s="2" t="s">
        <v>12</v>
      </c>
      <c r="D15" s="2">
        <v>12000</v>
      </c>
      <c r="E15" s="2">
        <v>12000</v>
      </c>
      <c r="F15" s="2">
        <v>12000</v>
      </c>
      <c r="G15" s="2"/>
    </row>
    <row r="16" spans="1:7" ht="20.25" customHeight="1">
      <c r="A16" s="2" t="s">
        <v>23</v>
      </c>
      <c r="B16" s="6" t="s">
        <v>27</v>
      </c>
      <c r="C16" s="2" t="s">
        <v>12</v>
      </c>
      <c r="D16" s="2">
        <v>250</v>
      </c>
      <c r="E16" s="2">
        <v>500</v>
      </c>
      <c r="F16" s="2">
        <v>500</v>
      </c>
      <c r="G16" s="2"/>
    </row>
    <row r="17" spans="1:7" ht="20.25" customHeight="1">
      <c r="A17" s="2" t="s">
        <v>24</v>
      </c>
      <c r="B17" s="6" t="s">
        <v>35</v>
      </c>
      <c r="C17" s="2" t="s">
        <v>12</v>
      </c>
      <c r="D17" s="2">
        <v>1500</v>
      </c>
      <c r="E17" s="2">
        <f>D17*2</f>
        <v>3000</v>
      </c>
      <c r="F17" s="2">
        <v>3000</v>
      </c>
      <c r="G17" s="2"/>
    </row>
    <row r="18" spans="1:7" ht="20.25" customHeight="1">
      <c r="A18" s="2" t="s">
        <v>28</v>
      </c>
      <c r="B18" s="6" t="s">
        <v>36</v>
      </c>
      <c r="C18" s="2" t="s">
        <v>12</v>
      </c>
      <c r="D18" s="2">
        <v>900</v>
      </c>
      <c r="E18" s="2">
        <f>D18*8</f>
        <v>7200</v>
      </c>
      <c r="F18" s="2">
        <v>7200</v>
      </c>
      <c r="G18" s="2"/>
    </row>
    <row r="19" spans="1:7" ht="20.25" customHeight="1">
      <c r="A19" s="2" t="s">
        <v>29</v>
      </c>
      <c r="B19" s="6" t="s">
        <v>37</v>
      </c>
      <c r="C19" s="2" t="s">
        <v>12</v>
      </c>
      <c r="D19" s="2">
        <v>600</v>
      </c>
      <c r="E19" s="2">
        <f>D19*1</f>
        <v>600</v>
      </c>
      <c r="F19" s="2">
        <v>600</v>
      </c>
      <c r="G19" s="2"/>
    </row>
    <row r="20" spans="1:7" ht="20.25" customHeight="1">
      <c r="A20" s="2" t="s">
        <v>30</v>
      </c>
      <c r="B20" s="6" t="s">
        <v>38</v>
      </c>
      <c r="C20" s="2" t="s">
        <v>12</v>
      </c>
      <c r="D20" s="2">
        <v>2000</v>
      </c>
      <c r="E20" s="2">
        <f>D20*2</f>
        <v>4000</v>
      </c>
      <c r="F20" s="2">
        <v>4000</v>
      </c>
      <c r="G20" s="2"/>
    </row>
    <row r="21" spans="1:7" ht="20.25" customHeight="1">
      <c r="A21" s="2" t="s">
        <v>31</v>
      </c>
      <c r="B21" s="6" t="s">
        <v>65</v>
      </c>
      <c r="C21" s="2" t="s">
        <v>12</v>
      </c>
      <c r="D21" s="2">
        <v>400</v>
      </c>
      <c r="E21" s="2">
        <v>8400</v>
      </c>
      <c r="F21" s="2">
        <v>8400</v>
      </c>
      <c r="G21" s="2"/>
    </row>
    <row r="22" spans="1:7" ht="20.25" customHeight="1">
      <c r="A22" s="2" t="s">
        <v>32</v>
      </c>
      <c r="B22" s="6" t="s">
        <v>46</v>
      </c>
      <c r="C22" s="2" t="s">
        <v>12</v>
      </c>
      <c r="D22" s="2">
        <v>300</v>
      </c>
      <c r="E22" s="2">
        <f>D22*3</f>
        <v>900</v>
      </c>
      <c r="F22" s="2">
        <v>900</v>
      </c>
      <c r="G22" s="2"/>
    </row>
    <row r="23" spans="1:7" ht="20.25" customHeight="1">
      <c r="A23" s="2" t="s">
        <v>33</v>
      </c>
      <c r="B23" s="6" t="s">
        <v>48</v>
      </c>
      <c r="C23" s="2" t="s">
        <v>12</v>
      </c>
      <c r="D23" s="2">
        <v>1000</v>
      </c>
      <c r="E23" s="2">
        <f t="shared" ref="E23" si="0">D23*2</f>
        <v>2000</v>
      </c>
      <c r="F23" s="2">
        <v>2000</v>
      </c>
      <c r="G23" s="2"/>
    </row>
    <row r="24" spans="1:7" ht="20.25" customHeight="1">
      <c r="A24" s="2" t="s">
        <v>34</v>
      </c>
      <c r="B24" s="6" t="s">
        <v>55</v>
      </c>
      <c r="C24" s="2" t="s">
        <v>12</v>
      </c>
      <c r="D24" s="2">
        <v>1200</v>
      </c>
      <c r="E24" s="2">
        <v>3600</v>
      </c>
      <c r="F24" s="2">
        <v>3600</v>
      </c>
      <c r="G24" s="2"/>
    </row>
    <row r="25" spans="1:7" ht="20.25" customHeight="1">
      <c r="A25" s="2" t="s">
        <v>39</v>
      </c>
      <c r="B25" s="6" t="s">
        <v>49</v>
      </c>
      <c r="C25" s="2" t="s">
        <v>12</v>
      </c>
      <c r="D25" s="2">
        <v>300</v>
      </c>
      <c r="E25" s="2">
        <f>D25*3</f>
        <v>900</v>
      </c>
      <c r="F25" s="2">
        <v>900</v>
      </c>
      <c r="G25" s="2"/>
    </row>
    <row r="26" spans="1:7" ht="20.25" customHeight="1">
      <c r="A26" s="2" t="s">
        <v>40</v>
      </c>
      <c r="B26" s="6" t="s">
        <v>50</v>
      </c>
      <c r="C26" s="2" t="s">
        <v>12</v>
      </c>
      <c r="D26" s="2">
        <v>500</v>
      </c>
      <c r="E26" s="2">
        <f t="shared" ref="E26" si="1">D26*3</f>
        <v>1500</v>
      </c>
      <c r="F26" s="2">
        <v>1500</v>
      </c>
      <c r="G26" s="2"/>
    </row>
    <row r="27" spans="1:7" ht="20.25" customHeight="1">
      <c r="A27" s="2" t="s">
        <v>41</v>
      </c>
      <c r="B27" s="6" t="s">
        <v>51</v>
      </c>
      <c r="C27" s="2" t="s">
        <v>12</v>
      </c>
      <c r="D27" s="2">
        <v>3000</v>
      </c>
      <c r="E27" s="2">
        <f>D27*1</f>
        <v>3000</v>
      </c>
      <c r="F27" s="2">
        <v>3000</v>
      </c>
      <c r="G27" s="2"/>
    </row>
    <row r="28" spans="1:7" ht="20.25" customHeight="1">
      <c r="A28" s="2" t="s">
        <v>42</v>
      </c>
      <c r="B28" s="6" t="s">
        <v>57</v>
      </c>
      <c r="C28" s="2" t="s">
        <v>12</v>
      </c>
      <c r="D28" s="2">
        <v>2500</v>
      </c>
      <c r="E28" s="2">
        <f>D28*9</f>
        <v>22500</v>
      </c>
      <c r="F28" s="2">
        <v>22500</v>
      </c>
      <c r="G28" s="2"/>
    </row>
    <row r="29" spans="1:7" ht="20.25" customHeight="1">
      <c r="A29" s="2" t="s">
        <v>43</v>
      </c>
      <c r="B29" s="6" t="s">
        <v>58</v>
      </c>
      <c r="C29" s="2" t="s">
        <v>12</v>
      </c>
      <c r="D29" s="2">
        <v>4000</v>
      </c>
      <c r="E29" s="2">
        <f>D29*1</f>
        <v>4000</v>
      </c>
      <c r="F29" s="2">
        <v>4000</v>
      </c>
      <c r="G29" s="2"/>
    </row>
    <row r="30" spans="1:7" ht="20.25" customHeight="1">
      <c r="A30" s="2" t="s">
        <v>44</v>
      </c>
      <c r="B30" s="6" t="s">
        <v>52</v>
      </c>
      <c r="C30" s="2" t="s">
        <v>17</v>
      </c>
      <c r="D30" s="2">
        <v>5000</v>
      </c>
      <c r="E30" s="2">
        <f t="shared" ref="E30" si="2">D30*1</f>
        <v>5000</v>
      </c>
      <c r="F30" s="2"/>
      <c r="G30" s="2">
        <v>5000</v>
      </c>
    </row>
    <row r="31" spans="1:7" ht="20.25" customHeight="1">
      <c r="A31" s="2" t="s">
        <v>45</v>
      </c>
      <c r="B31" s="6" t="s">
        <v>59</v>
      </c>
      <c r="C31" s="2" t="s">
        <v>12</v>
      </c>
      <c r="D31" s="2">
        <v>2000</v>
      </c>
      <c r="E31" s="2">
        <f>D31*1</f>
        <v>2000</v>
      </c>
      <c r="F31" s="2"/>
      <c r="G31" s="2">
        <v>2000</v>
      </c>
    </row>
    <row r="32" spans="1:7">
      <c r="A32" s="2"/>
      <c r="B32" s="6"/>
      <c r="C32" s="2"/>
      <c r="D32" s="2"/>
      <c r="E32" s="2"/>
      <c r="F32" s="2"/>
      <c r="G32" s="2"/>
    </row>
    <row r="33" spans="1:7">
      <c r="A33" s="2"/>
      <c r="B33" s="16" t="s">
        <v>14</v>
      </c>
      <c r="C33" s="18"/>
      <c r="D33" s="8"/>
      <c r="E33" s="2">
        <f>SUM(E8:E31)</f>
        <v>140000</v>
      </c>
      <c r="F33" s="2"/>
      <c r="G33" s="2"/>
    </row>
    <row r="34" spans="1:7" ht="18.75" customHeight="1">
      <c r="A34" s="2"/>
      <c r="B34" s="16" t="s">
        <v>16</v>
      </c>
      <c r="C34" s="18"/>
      <c r="D34" s="8"/>
      <c r="E34" s="2">
        <f>E33</f>
        <v>140000</v>
      </c>
      <c r="F34" s="2">
        <f>E34*0.95</f>
        <v>133000</v>
      </c>
      <c r="G34" s="2">
        <f>E34*0.05</f>
        <v>7000</v>
      </c>
    </row>
    <row r="35" spans="1:7" ht="18.75" customHeight="1">
      <c r="A35" s="2"/>
      <c r="B35" s="16" t="s">
        <v>15</v>
      </c>
      <c r="C35" s="17"/>
      <c r="D35" s="18"/>
      <c r="E35" s="2"/>
      <c r="F35" s="7">
        <v>0.95</v>
      </c>
      <c r="G35" s="7">
        <v>0.05</v>
      </c>
    </row>
    <row r="36" spans="1:7" ht="97.5" customHeight="1">
      <c r="A36" s="13" t="s">
        <v>62</v>
      </c>
      <c r="B36" s="14"/>
      <c r="C36" s="14"/>
      <c r="D36" s="14"/>
      <c r="E36" s="14"/>
      <c r="F36" s="14"/>
      <c r="G36" s="15"/>
    </row>
    <row r="37" spans="1:7" ht="24.75" customHeight="1">
      <c r="A37" s="12"/>
      <c r="B37" s="12"/>
      <c r="C37" s="12"/>
      <c r="D37" s="12"/>
      <c r="E37" s="12"/>
      <c r="F37" s="12"/>
      <c r="G37" s="12"/>
    </row>
    <row r="38" spans="1:7">
      <c r="A38" s="12"/>
      <c r="B38" s="12"/>
      <c r="C38" s="12"/>
      <c r="D38" s="12"/>
      <c r="E38" s="12"/>
      <c r="F38" s="12"/>
      <c r="G38" s="12"/>
    </row>
    <row r="39" spans="1:7" ht="60" customHeight="1">
      <c r="A39" s="5"/>
      <c r="B39" s="4"/>
      <c r="C39" s="4"/>
      <c r="D39" s="4"/>
      <c r="E39" s="4"/>
      <c r="F39" s="4"/>
      <c r="G39" s="4"/>
    </row>
    <row r="41" spans="1:7" s="4" customFormat="1"/>
    <row r="42" spans="1:7" s="4" customFormat="1"/>
    <row r="43" spans="1:7" s="4" customFormat="1"/>
    <row r="44" spans="1:7" s="4" customFormat="1">
      <c r="A44" s="5"/>
    </row>
    <row r="45" spans="1:7" s="4" customFormat="1"/>
    <row r="46" spans="1:7" s="4" customFormat="1"/>
    <row r="47" spans="1:7" s="4" customFormat="1"/>
    <row r="48" spans="1:7" s="4" customFormat="1"/>
    <row r="49" s="4" customFormat="1"/>
  </sheetData>
  <mergeCells count="9">
    <mergeCell ref="A36:G36"/>
    <mergeCell ref="B35:D35"/>
    <mergeCell ref="B34:C34"/>
    <mergeCell ref="B33:C33"/>
    <mergeCell ref="F6:G6"/>
    <mergeCell ref="A6:A7"/>
    <mergeCell ref="B6:B7"/>
    <mergeCell ref="C6:C7"/>
    <mergeCell ref="D6:E6"/>
  </mergeCells>
  <printOptions horizontalCentered="1"/>
  <pageMargins left="0.23622047244094491" right="0.23622047244094491" top="0.35433070866141736" bottom="0.35433070866141736" header="0" footer="0"/>
  <pageSetup paperSize="9" scale="8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2018-07-13T10:17:49Z</dcterms:modified>
</cp:coreProperties>
</file>