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20730" windowHeight="11760"/>
  </bookViews>
  <sheets>
    <sheet name="бюджет проекту " sheetId="1" r:id="rId1"/>
  </sheets>
  <calcPr calcId="145621"/>
</workbook>
</file>

<file path=xl/calcChain.xml><?xml version="1.0" encoding="utf-8"?>
<calcChain xmlns="http://schemas.openxmlformats.org/spreadsheetml/2006/main">
  <c r="G29" i="1" l="1"/>
  <c r="G30" i="1"/>
  <c r="G28" i="1"/>
  <c r="G24" i="1"/>
  <c r="G23" i="1"/>
  <c r="G22" i="1"/>
  <c r="G20" i="1"/>
  <c r="G19" i="1"/>
  <c r="G17" i="1"/>
  <c r="G16" i="1"/>
  <c r="F16" i="1"/>
  <c r="G15" i="1"/>
  <c r="G14" i="1"/>
  <c r="G12" i="1"/>
  <c r="G11" i="1"/>
  <c r="G10" i="1"/>
  <c r="G6" i="1"/>
  <c r="F24" i="1" l="1"/>
  <c r="F25" i="1"/>
  <c r="F26" i="1"/>
  <c r="F27" i="1"/>
  <c r="F28" i="1"/>
  <c r="F29" i="1"/>
  <c r="F30" i="1"/>
  <c r="F23" i="1"/>
  <c r="F22" i="1"/>
  <c r="F21" i="1"/>
  <c r="F20" i="1"/>
  <c r="F19" i="1"/>
  <c r="F15" i="1"/>
  <c r="F17" i="1"/>
  <c r="F18" i="1"/>
  <c r="F9" i="1"/>
  <c r="F10" i="1"/>
  <c r="F11" i="1"/>
  <c r="F12" i="1"/>
  <c r="F13" i="1"/>
  <c r="F14" i="1"/>
  <c r="F7" i="1"/>
  <c r="G7" i="1" s="1"/>
  <c r="F8" i="1"/>
  <c r="G8" i="1" s="1"/>
  <c r="F6" i="1"/>
  <c r="F31" i="1" l="1"/>
  <c r="G9" i="1"/>
  <c r="H31" i="1" l="1"/>
  <c r="G31" i="1" s="1"/>
</calcChain>
</file>

<file path=xl/sharedStrings.xml><?xml version="1.0" encoding="utf-8"?>
<sst xmlns="http://schemas.openxmlformats.org/spreadsheetml/2006/main" count="67" uniqueCount="45">
  <si>
    <t>Загальний бюджет проєкту*</t>
  </si>
  <si>
    <t>Найменування товарів, робіт, послуг</t>
  </si>
  <si>
    <t>Розрахунок статті витрат**</t>
  </si>
  <si>
    <t>Загальний бюджет проєкту (грн)*:</t>
  </si>
  <si>
    <t>Питома вага витрат до загального бюджету проєкту, %</t>
  </si>
  <si>
    <t>*Бюджет проєкту розраховується в гривнях без копійок.</t>
  </si>
  <si>
    <t>БЮДЖЕТ ПРОЄКТУ</t>
  </si>
  <si>
    <t>№ п/п</t>
  </si>
  <si>
    <t>Одиниці виміру</t>
  </si>
  <si>
    <t>Джерела фінансування</t>
  </si>
  <si>
    <t>кількість</t>
  </si>
  <si>
    <t>громадський бюджет (грн)*</t>
  </si>
  <si>
    <t>орієнтовна ціна за       од. (грн) *</t>
  </si>
  <si>
    <t>співфінансу- вання (грн)*</t>
  </si>
  <si>
    <t>сума            (грн)*</t>
  </si>
  <si>
    <t>** У розрахунках цієї статті витрат обов’язково вказуються кількісні показники, ціна за одиницю та сума. Ціни мають бути обґрунтованими та не перевищувати їх середньо-статистичний розмір. При формуванні бюджету, автор проєкту має враховувати індекс споживчих цін згідно з Постановою Кабінету Міністрів України від 29 липня 2020 року №671 «Про схвалення Прогнозу економічного і соціального розвитку України на 2021–2023 роки».</t>
  </si>
  <si>
    <t>шт</t>
  </si>
  <si>
    <t>метри</t>
  </si>
  <si>
    <t>послуга</t>
  </si>
  <si>
    <t>Коммутатор сетевой TP-Link TL-SG1016 або аналог</t>
  </si>
  <si>
    <t>Гофра</t>
  </si>
  <si>
    <t>Шкаф настіний</t>
  </si>
  <si>
    <t>Монтаж та налаштування камери</t>
  </si>
  <si>
    <t>Прокладка кабелю відеонагляду</t>
  </si>
  <si>
    <t>Пуско-налагоджувальні роботи та налаштування системи</t>
  </si>
  <si>
    <t>Монтажно-кріпильні матеріали</t>
  </si>
  <si>
    <t>Проєктно кошторисна документація</t>
  </si>
  <si>
    <t>DH-SD5A432XA-HNR 4MП Wiz Sense IP PTZ відеокамера Dahua з алгоритмами AI або аналогічний</t>
  </si>
  <si>
    <t>PFB302S Водонепроникний настінний кронштейн з роздільною коробкою або аналогічний</t>
  </si>
  <si>
    <t>DH-IPC-HFW4431TP-S-S4 4MП мережева WDR відеокамера Dahua або аналогічний</t>
  </si>
  <si>
    <t>DH-PFA130-E-B комутаційна коробка або аналогічний</t>
  </si>
  <si>
    <t>Медіаконвертер FoxGate 10/100/1000Base-T RJ45 to 1000Base-SX/LX SFP slot або аналогічний</t>
  </si>
  <si>
    <t>Коммутатор сетевой 2E 2E-SP802G або аналогічний</t>
  </si>
  <si>
    <t>DHI-NVR4432-I 32-канальний мережевий відеореєстратор або аналогічний</t>
  </si>
  <si>
    <t>Шкаф настіний Hypernet 12U 19" 540*400 SOHO або аналогічний</t>
  </si>
  <si>
    <t>Жорсткий диск 3.5" 8TB WD або аналогічний</t>
  </si>
  <si>
    <t>Точка доступу Wi-Fi Mikrotik RBLHGG-60ad kit або аналогічний</t>
  </si>
  <si>
    <t>Маршрутизатор Mikrotik hAP ac (RB962UiGS-5HacT2HnT) або аналогічний</t>
  </si>
  <si>
    <t>Модуль SFP 1G, 40km, LC T*1310nm RCI (SFP-WDM-SM-0240AD-LC) або аналогічний</t>
  </si>
  <si>
    <t>Кабель оптичний броньований для зовнішньої прокладки або аналогічний</t>
  </si>
  <si>
    <t>Кабель віта пара FTP Cat.5e або аналогічний</t>
  </si>
  <si>
    <t>Кабель ВВГнг 2*1.5 або аналогічний</t>
  </si>
  <si>
    <t>Авторський нагляд</t>
  </si>
  <si>
    <t>Технологічний нагляд</t>
  </si>
  <si>
    <t>_______01.09.2021_____________________                                                                                                                                 (дата складання бюджету проєкту)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</si>
</sst>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left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workbookViewId="0">
      <selection activeCell="G2" sqref="G2"/>
    </sheetView>
  </sheetViews>
  <sheetFormatPr defaultRowHeight="15" x14ac:dyDescent="0.25"/>
  <cols>
    <col min="1" max="1" width="5" customWidth="1"/>
    <col min="2" max="2" width="25" customWidth="1"/>
    <col min="4" max="4" width="11.140625" customWidth="1"/>
    <col min="5" max="5" width="10.5703125" customWidth="1"/>
    <col min="6" max="6" width="11.7109375" customWidth="1"/>
    <col min="7" max="7" width="13.140625" customWidth="1"/>
    <col min="8" max="8" width="14.28515625" customWidth="1"/>
  </cols>
  <sheetData>
    <row r="1" spans="1:8" ht="19.5" x14ac:dyDescent="0.25">
      <c r="A1" s="16" t="s">
        <v>6</v>
      </c>
      <c r="B1" s="16"/>
      <c r="C1" s="16"/>
      <c r="D1" s="16"/>
      <c r="E1" s="16"/>
      <c r="F1" s="16"/>
      <c r="G1" s="16"/>
      <c r="H1" s="16"/>
    </row>
    <row r="2" spans="1:8" x14ac:dyDescent="0.25">
      <c r="A2" s="1"/>
    </row>
    <row r="3" spans="1:8" ht="19.5" x14ac:dyDescent="0.25">
      <c r="A3" s="28" t="s">
        <v>0</v>
      </c>
      <c r="B3" s="28"/>
      <c r="C3" s="28"/>
      <c r="D3" s="28"/>
      <c r="E3" s="28"/>
      <c r="F3" s="28"/>
      <c r="G3" s="28"/>
      <c r="H3" s="28"/>
    </row>
    <row r="4" spans="1:8" ht="75" customHeight="1" x14ac:dyDescent="0.25">
      <c r="A4" s="23" t="s">
        <v>7</v>
      </c>
      <c r="B4" s="23" t="s">
        <v>1</v>
      </c>
      <c r="C4" s="23" t="s">
        <v>8</v>
      </c>
      <c r="D4" s="20" t="s">
        <v>2</v>
      </c>
      <c r="E4" s="21"/>
      <c r="F4" s="22"/>
      <c r="G4" s="20" t="s">
        <v>9</v>
      </c>
      <c r="H4" s="22"/>
    </row>
    <row r="5" spans="1:8" ht="48.75" customHeight="1" x14ac:dyDescent="0.25">
      <c r="A5" s="24"/>
      <c r="B5" s="24"/>
      <c r="C5" s="24"/>
      <c r="D5" s="12" t="s">
        <v>12</v>
      </c>
      <c r="E5" s="12" t="s">
        <v>10</v>
      </c>
      <c r="F5" s="12" t="s">
        <v>14</v>
      </c>
      <c r="G5" s="12" t="s">
        <v>11</v>
      </c>
      <c r="H5" s="12" t="s">
        <v>13</v>
      </c>
    </row>
    <row r="6" spans="1:8" ht="75" x14ac:dyDescent="0.25">
      <c r="A6" s="15">
        <v>1</v>
      </c>
      <c r="B6" s="2" t="s">
        <v>27</v>
      </c>
      <c r="C6" s="2" t="s">
        <v>16</v>
      </c>
      <c r="D6" s="2">
        <v>26664</v>
      </c>
      <c r="E6" s="2">
        <v>1</v>
      </c>
      <c r="F6" s="2">
        <f>D6*E6</f>
        <v>26664</v>
      </c>
      <c r="G6" s="2">
        <f t="shared" ref="G6:G12" si="0">F6</f>
        <v>26664</v>
      </c>
      <c r="H6" s="2"/>
    </row>
    <row r="7" spans="1:8" ht="75" x14ac:dyDescent="0.25">
      <c r="A7" s="15">
        <v>2</v>
      </c>
      <c r="B7" s="2" t="s">
        <v>28</v>
      </c>
      <c r="C7" s="2" t="s">
        <v>16</v>
      </c>
      <c r="D7" s="2">
        <v>550</v>
      </c>
      <c r="E7" s="2">
        <v>1</v>
      </c>
      <c r="F7" s="2">
        <f t="shared" ref="F7:F30" si="1">D7*E7</f>
        <v>550</v>
      </c>
      <c r="G7" s="2">
        <f t="shared" si="0"/>
        <v>550</v>
      </c>
      <c r="H7" s="2"/>
    </row>
    <row r="8" spans="1:8" ht="60" x14ac:dyDescent="0.25">
      <c r="A8" s="15">
        <v>3</v>
      </c>
      <c r="B8" s="2" t="s">
        <v>29</v>
      </c>
      <c r="C8" s="2" t="s">
        <v>16</v>
      </c>
      <c r="D8" s="2">
        <v>3948</v>
      </c>
      <c r="E8" s="2">
        <v>2</v>
      </c>
      <c r="F8" s="2">
        <f t="shared" si="1"/>
        <v>7896</v>
      </c>
      <c r="G8" s="2">
        <f t="shared" si="0"/>
        <v>7896</v>
      </c>
      <c r="H8" s="2"/>
    </row>
    <row r="9" spans="1:8" ht="45" x14ac:dyDescent="0.25">
      <c r="A9" s="15">
        <v>4</v>
      </c>
      <c r="B9" s="2" t="s">
        <v>30</v>
      </c>
      <c r="C9" s="2" t="s">
        <v>16</v>
      </c>
      <c r="D9" s="2">
        <v>390</v>
      </c>
      <c r="E9" s="2">
        <v>2</v>
      </c>
      <c r="F9" s="2">
        <f t="shared" si="1"/>
        <v>780</v>
      </c>
      <c r="G9" s="2">
        <f t="shared" si="0"/>
        <v>780</v>
      </c>
      <c r="H9" s="2"/>
    </row>
    <row r="10" spans="1:8" ht="60" x14ac:dyDescent="0.25">
      <c r="A10" s="15">
        <v>5</v>
      </c>
      <c r="B10" s="2" t="s">
        <v>31</v>
      </c>
      <c r="C10" s="2" t="s">
        <v>16</v>
      </c>
      <c r="D10" s="2">
        <v>540</v>
      </c>
      <c r="E10" s="2">
        <v>1</v>
      </c>
      <c r="F10" s="2">
        <f t="shared" si="1"/>
        <v>540</v>
      </c>
      <c r="G10" s="2">
        <f t="shared" si="0"/>
        <v>540</v>
      </c>
      <c r="H10" s="2"/>
    </row>
    <row r="11" spans="1:8" ht="45" x14ac:dyDescent="0.25">
      <c r="A11" s="15">
        <v>6</v>
      </c>
      <c r="B11" s="2" t="s">
        <v>32</v>
      </c>
      <c r="C11" s="2" t="s">
        <v>16</v>
      </c>
      <c r="D11" s="2">
        <v>1700</v>
      </c>
      <c r="E11" s="2">
        <v>1</v>
      </c>
      <c r="F11" s="2">
        <f t="shared" si="1"/>
        <v>1700</v>
      </c>
      <c r="G11" s="2">
        <f t="shared" si="0"/>
        <v>1700</v>
      </c>
      <c r="H11" s="2"/>
    </row>
    <row r="12" spans="1:8" ht="60" x14ac:dyDescent="0.25">
      <c r="A12" s="15">
        <v>7</v>
      </c>
      <c r="B12" s="2" t="s">
        <v>33</v>
      </c>
      <c r="C12" s="2" t="s">
        <v>16</v>
      </c>
      <c r="D12" s="2">
        <v>18000</v>
      </c>
      <c r="E12" s="2">
        <v>1</v>
      </c>
      <c r="F12" s="2">
        <f t="shared" si="1"/>
        <v>18000</v>
      </c>
      <c r="G12" s="2">
        <f t="shared" si="0"/>
        <v>18000</v>
      </c>
      <c r="H12" s="2"/>
    </row>
    <row r="13" spans="1:8" ht="45" x14ac:dyDescent="0.25">
      <c r="A13" s="15">
        <v>8</v>
      </c>
      <c r="B13" s="2" t="s">
        <v>34</v>
      </c>
      <c r="C13" s="2" t="s">
        <v>16</v>
      </c>
      <c r="D13" s="2">
        <v>3243</v>
      </c>
      <c r="E13" s="2">
        <v>1</v>
      </c>
      <c r="F13" s="2">
        <f t="shared" si="1"/>
        <v>3243</v>
      </c>
      <c r="G13" s="2">
        <v>3243</v>
      </c>
      <c r="H13" s="2"/>
    </row>
    <row r="14" spans="1:8" ht="30" x14ac:dyDescent="0.25">
      <c r="A14" s="15">
        <v>9</v>
      </c>
      <c r="B14" s="2" t="s">
        <v>35</v>
      </c>
      <c r="C14" s="2" t="s">
        <v>16</v>
      </c>
      <c r="D14" s="2">
        <v>8640</v>
      </c>
      <c r="E14" s="2">
        <v>1</v>
      </c>
      <c r="F14" s="2">
        <f t="shared" si="1"/>
        <v>8640</v>
      </c>
      <c r="G14" s="2">
        <f>F14</f>
        <v>8640</v>
      </c>
      <c r="H14" s="2"/>
    </row>
    <row r="15" spans="1:8" ht="45" x14ac:dyDescent="0.25">
      <c r="A15" s="15">
        <v>10</v>
      </c>
      <c r="B15" s="2" t="s">
        <v>36</v>
      </c>
      <c r="C15" s="2" t="s">
        <v>16</v>
      </c>
      <c r="D15" s="2">
        <v>8500</v>
      </c>
      <c r="E15" s="2">
        <v>1</v>
      </c>
      <c r="F15" s="2">
        <f t="shared" si="1"/>
        <v>8500</v>
      </c>
      <c r="G15" s="2">
        <f>F15</f>
        <v>8500</v>
      </c>
      <c r="H15" s="2"/>
    </row>
    <row r="16" spans="1:8" ht="60" x14ac:dyDescent="0.25">
      <c r="A16" s="15">
        <v>11</v>
      </c>
      <c r="B16" s="2" t="s">
        <v>37</v>
      </c>
      <c r="C16" s="2" t="s">
        <v>16</v>
      </c>
      <c r="D16" s="2">
        <v>3500</v>
      </c>
      <c r="E16" s="2">
        <v>1</v>
      </c>
      <c r="F16" s="2">
        <f>3500</f>
        <v>3500</v>
      </c>
      <c r="G16" s="2">
        <f>F16</f>
        <v>3500</v>
      </c>
      <c r="H16" s="2"/>
    </row>
    <row r="17" spans="1:8" ht="30" x14ac:dyDescent="0.25">
      <c r="A17" s="15">
        <v>12</v>
      </c>
      <c r="B17" s="2" t="s">
        <v>19</v>
      </c>
      <c r="C17" s="2" t="s">
        <v>16</v>
      </c>
      <c r="D17" s="2">
        <v>2000</v>
      </c>
      <c r="E17" s="2">
        <v>1</v>
      </c>
      <c r="F17" s="2">
        <f t="shared" si="1"/>
        <v>2000</v>
      </c>
      <c r="G17" s="2">
        <f>F17</f>
        <v>2000</v>
      </c>
      <c r="H17" s="2"/>
    </row>
    <row r="18" spans="1:8" ht="60.75" customHeight="1" x14ac:dyDescent="0.25">
      <c r="A18" s="15">
        <v>13</v>
      </c>
      <c r="B18" s="2" t="s">
        <v>38</v>
      </c>
      <c r="C18" s="2" t="s">
        <v>16</v>
      </c>
      <c r="D18" s="2">
        <v>675</v>
      </c>
      <c r="E18" s="2">
        <v>1</v>
      </c>
      <c r="F18" s="2">
        <f t="shared" si="1"/>
        <v>675</v>
      </c>
      <c r="G18" s="2">
        <v>675</v>
      </c>
      <c r="H18" s="2"/>
    </row>
    <row r="19" spans="1:8" ht="60" x14ac:dyDescent="0.25">
      <c r="A19" s="15">
        <v>14</v>
      </c>
      <c r="B19" s="2" t="s">
        <v>39</v>
      </c>
      <c r="C19" s="2" t="s">
        <v>17</v>
      </c>
      <c r="D19" s="2">
        <v>5</v>
      </c>
      <c r="E19" s="2">
        <v>500</v>
      </c>
      <c r="F19" s="2">
        <f t="shared" si="1"/>
        <v>2500</v>
      </c>
      <c r="G19" s="2">
        <f>F19</f>
        <v>2500</v>
      </c>
      <c r="H19" s="2"/>
    </row>
    <row r="20" spans="1:8" ht="30" x14ac:dyDescent="0.25">
      <c r="A20" s="15">
        <v>15</v>
      </c>
      <c r="B20" s="2" t="s">
        <v>40</v>
      </c>
      <c r="C20" s="2" t="s">
        <v>17</v>
      </c>
      <c r="D20" s="2">
        <v>15</v>
      </c>
      <c r="E20" s="2">
        <v>1300</v>
      </c>
      <c r="F20" s="2">
        <f t="shared" si="1"/>
        <v>19500</v>
      </c>
      <c r="G20" s="2">
        <f>F20</f>
        <v>19500</v>
      </c>
      <c r="H20" s="2"/>
    </row>
    <row r="21" spans="1:8" ht="30" x14ac:dyDescent="0.25">
      <c r="A21" s="15">
        <v>16</v>
      </c>
      <c r="B21" s="2" t="s">
        <v>41</v>
      </c>
      <c r="C21" s="2" t="s">
        <v>17</v>
      </c>
      <c r="D21" s="2">
        <v>15</v>
      </c>
      <c r="E21" s="2">
        <v>200</v>
      </c>
      <c r="F21" s="2">
        <f t="shared" si="1"/>
        <v>3000</v>
      </c>
      <c r="G21" s="2">
        <v>3000</v>
      </c>
      <c r="H21" s="2"/>
    </row>
    <row r="22" spans="1:8" ht="18.75" x14ac:dyDescent="0.25">
      <c r="A22" s="15">
        <v>17</v>
      </c>
      <c r="B22" s="2" t="s">
        <v>20</v>
      </c>
      <c r="C22" s="2" t="s">
        <v>17</v>
      </c>
      <c r="D22" s="2">
        <v>5</v>
      </c>
      <c r="E22" s="2">
        <v>200</v>
      </c>
      <c r="F22" s="2">
        <f t="shared" si="1"/>
        <v>1000</v>
      </c>
      <c r="G22" s="2">
        <f>F22</f>
        <v>1000</v>
      </c>
      <c r="H22" s="2"/>
    </row>
    <row r="23" spans="1:8" ht="18.75" x14ac:dyDescent="0.25">
      <c r="A23" s="15">
        <v>18</v>
      </c>
      <c r="B23" s="2" t="s">
        <v>21</v>
      </c>
      <c r="C23" s="2" t="s">
        <v>16</v>
      </c>
      <c r="D23" s="2">
        <v>1700</v>
      </c>
      <c r="E23" s="2">
        <v>1</v>
      </c>
      <c r="F23" s="2">
        <f t="shared" si="1"/>
        <v>1700</v>
      </c>
      <c r="G23" s="2">
        <f>F23</f>
        <v>1700</v>
      </c>
      <c r="H23" s="2"/>
    </row>
    <row r="24" spans="1:8" ht="30" x14ac:dyDescent="0.25">
      <c r="A24" s="15">
        <v>19</v>
      </c>
      <c r="B24" s="2" t="s">
        <v>22</v>
      </c>
      <c r="C24" s="2" t="s">
        <v>18</v>
      </c>
      <c r="D24" s="2">
        <v>5700</v>
      </c>
      <c r="E24" s="2">
        <v>1</v>
      </c>
      <c r="F24" s="2">
        <f t="shared" si="1"/>
        <v>5700</v>
      </c>
      <c r="G24" s="2">
        <f>F24</f>
        <v>5700</v>
      </c>
      <c r="H24" s="2"/>
    </row>
    <row r="25" spans="1:8" ht="30" x14ac:dyDescent="0.25">
      <c r="A25" s="15">
        <v>20</v>
      </c>
      <c r="B25" s="2" t="s">
        <v>23</v>
      </c>
      <c r="C25" s="2" t="s">
        <v>18</v>
      </c>
      <c r="D25" s="2">
        <v>20000</v>
      </c>
      <c r="E25" s="2">
        <v>1</v>
      </c>
      <c r="F25" s="2">
        <f t="shared" si="1"/>
        <v>20000</v>
      </c>
      <c r="G25" s="2">
        <v>20000</v>
      </c>
      <c r="H25" s="2"/>
    </row>
    <row r="26" spans="1:8" ht="45" x14ac:dyDescent="0.25">
      <c r="A26" s="15">
        <v>21</v>
      </c>
      <c r="B26" s="2" t="s">
        <v>24</v>
      </c>
      <c r="C26" s="2" t="s">
        <v>18</v>
      </c>
      <c r="D26" s="2">
        <v>10000</v>
      </c>
      <c r="E26" s="2">
        <v>1</v>
      </c>
      <c r="F26" s="2">
        <f t="shared" si="1"/>
        <v>10000</v>
      </c>
      <c r="G26" s="2">
        <v>10000</v>
      </c>
      <c r="H26" s="2"/>
    </row>
    <row r="27" spans="1:8" ht="30" x14ac:dyDescent="0.25">
      <c r="A27" s="15">
        <v>22</v>
      </c>
      <c r="B27" s="2" t="s">
        <v>25</v>
      </c>
      <c r="C27" s="2" t="s">
        <v>16</v>
      </c>
      <c r="D27" s="2">
        <v>7000</v>
      </c>
      <c r="E27" s="2">
        <v>1</v>
      </c>
      <c r="F27" s="2">
        <f t="shared" si="1"/>
        <v>7000</v>
      </c>
      <c r="G27" s="2">
        <v>7000</v>
      </c>
      <c r="H27" s="2"/>
    </row>
    <row r="28" spans="1:8" ht="30" x14ac:dyDescent="0.25">
      <c r="A28" s="15">
        <v>23</v>
      </c>
      <c r="B28" s="2" t="s">
        <v>26</v>
      </c>
      <c r="C28" s="2" t="s">
        <v>18</v>
      </c>
      <c r="D28" s="2">
        <v>20000</v>
      </c>
      <c r="E28" s="2">
        <v>1</v>
      </c>
      <c r="F28" s="2">
        <f t="shared" si="1"/>
        <v>20000</v>
      </c>
      <c r="G28" s="2">
        <f>20000</f>
        <v>20000</v>
      </c>
      <c r="H28" s="2"/>
    </row>
    <row r="29" spans="1:8" ht="18.75" x14ac:dyDescent="0.25">
      <c r="A29" s="15">
        <v>24</v>
      </c>
      <c r="B29" s="2" t="s">
        <v>42</v>
      </c>
      <c r="C29" s="2" t="s">
        <v>18</v>
      </c>
      <c r="D29" s="2">
        <v>8100</v>
      </c>
      <c r="E29" s="2">
        <v>1</v>
      </c>
      <c r="F29" s="2">
        <f t="shared" si="1"/>
        <v>8100</v>
      </c>
      <c r="G29" s="2">
        <f>8100</f>
        <v>8100</v>
      </c>
      <c r="H29" s="2"/>
    </row>
    <row r="30" spans="1:8" ht="18.75" x14ac:dyDescent="0.25">
      <c r="A30" s="15">
        <v>25</v>
      </c>
      <c r="B30" s="2" t="s">
        <v>43</v>
      </c>
      <c r="C30" s="2" t="s">
        <v>18</v>
      </c>
      <c r="D30" s="2">
        <v>12000</v>
      </c>
      <c r="E30" s="2">
        <v>1</v>
      </c>
      <c r="F30" s="2">
        <f t="shared" si="1"/>
        <v>12000</v>
      </c>
      <c r="G30" s="2">
        <f>12000</f>
        <v>12000</v>
      </c>
      <c r="H30" s="2"/>
    </row>
    <row r="31" spans="1:8" ht="20.25" customHeight="1" x14ac:dyDescent="0.25">
      <c r="A31" s="17" t="s">
        <v>3</v>
      </c>
      <c r="B31" s="18"/>
      <c r="C31" s="18"/>
      <c r="D31" s="18"/>
      <c r="E31" s="19"/>
      <c r="F31" s="2">
        <f>SUM(F6:F30)</f>
        <v>193188</v>
      </c>
      <c r="G31" s="14">
        <f>F31-H31</f>
        <v>189324.24</v>
      </c>
      <c r="H31" s="14">
        <f>F31*2/100</f>
        <v>3863.76</v>
      </c>
    </row>
    <row r="32" spans="1:8" ht="36.75" customHeight="1" x14ac:dyDescent="0.25">
      <c r="A32" s="17" t="s">
        <v>4</v>
      </c>
      <c r="B32" s="18"/>
      <c r="C32" s="18"/>
      <c r="D32" s="18"/>
      <c r="E32" s="19"/>
      <c r="F32" s="3">
        <v>1</v>
      </c>
      <c r="G32" s="13">
        <v>0.98</v>
      </c>
      <c r="H32" s="13">
        <v>0.02</v>
      </c>
    </row>
    <row r="33" spans="1:8" ht="36.75" customHeight="1" x14ac:dyDescent="0.25">
      <c r="A33" s="6"/>
      <c r="B33" s="6"/>
      <c r="C33" s="6"/>
      <c r="D33" s="6"/>
      <c r="E33" s="6"/>
      <c r="F33" s="7"/>
      <c r="G33" s="8"/>
      <c r="H33" s="8"/>
    </row>
    <row r="34" spans="1:8" ht="18.75" customHeight="1" x14ac:dyDescent="0.25">
      <c r="A34" s="9"/>
      <c r="B34" s="9"/>
      <c r="C34" s="9"/>
      <c r="D34" s="9"/>
      <c r="E34" s="9"/>
      <c r="F34" s="10"/>
      <c r="G34" s="11"/>
      <c r="H34" s="11"/>
    </row>
    <row r="35" spans="1:8" s="5" customFormat="1" ht="25.5" customHeight="1" x14ac:dyDescent="0.25">
      <c r="A35" s="25" t="s">
        <v>5</v>
      </c>
      <c r="B35" s="25"/>
      <c r="C35" s="25"/>
      <c r="D35" s="25"/>
      <c r="E35" s="25"/>
      <c r="F35" s="25"/>
      <c r="G35" s="25"/>
      <c r="H35" s="25"/>
    </row>
    <row r="36" spans="1:8" s="5" customFormat="1" ht="55.5" customHeight="1" x14ac:dyDescent="0.25">
      <c r="A36" s="26" t="s">
        <v>15</v>
      </c>
      <c r="B36" s="26"/>
      <c r="C36" s="26"/>
      <c r="D36" s="26"/>
      <c r="E36" s="26"/>
      <c r="F36" s="26"/>
      <c r="G36" s="26"/>
      <c r="H36" s="26"/>
    </row>
    <row r="37" spans="1:8" s="5" customFormat="1" x14ac:dyDescent="0.25"/>
    <row r="38" spans="1:8" s="5" customFormat="1" ht="15.75" x14ac:dyDescent="0.25">
      <c r="A38" s="4"/>
    </row>
    <row r="39" spans="1:8" s="5" customFormat="1" x14ac:dyDescent="0.25"/>
    <row r="40" spans="1:8" s="5" customFormat="1" ht="40.5" customHeight="1" x14ac:dyDescent="0.25">
      <c r="A40" s="27" t="s">
        <v>44</v>
      </c>
      <c r="B40" s="27"/>
      <c r="C40" s="27"/>
      <c r="D40" s="27"/>
      <c r="E40" s="27"/>
      <c r="F40" s="27"/>
      <c r="G40" s="27"/>
      <c r="H40" s="27"/>
    </row>
    <row r="41" spans="1:8" s="5" customFormat="1" ht="13.5" customHeight="1" x14ac:dyDescent="0.25">
      <c r="A41" s="27"/>
      <c r="B41" s="27"/>
      <c r="C41" s="27"/>
      <c r="D41" s="27"/>
      <c r="E41" s="27"/>
      <c r="F41" s="27"/>
      <c r="G41" s="27"/>
      <c r="H41" s="27"/>
    </row>
    <row r="42" spans="1:8" s="5" customFormat="1" x14ac:dyDescent="0.25"/>
    <row r="43" spans="1:8" s="5" customFormat="1" x14ac:dyDescent="0.25"/>
    <row r="44" spans="1:8" s="5" customFormat="1" x14ac:dyDescent="0.25"/>
    <row r="45" spans="1:8" s="5" customFormat="1" x14ac:dyDescent="0.25"/>
    <row r="46" spans="1:8" s="5" customFormat="1" x14ac:dyDescent="0.25"/>
    <row r="47" spans="1:8" s="5" customFormat="1" x14ac:dyDescent="0.25"/>
    <row r="48" spans="1:8" s="5" customFormat="1" x14ac:dyDescent="0.25"/>
    <row r="49" s="5" customFormat="1" x14ac:dyDescent="0.25"/>
  </sheetData>
  <mergeCells count="13">
    <mergeCell ref="A35:H35"/>
    <mergeCell ref="A36:H36"/>
    <mergeCell ref="A40:H40"/>
    <mergeCell ref="A41:H41"/>
    <mergeCell ref="A3:H3"/>
    <mergeCell ref="A1:H1"/>
    <mergeCell ref="A31:E31"/>
    <mergeCell ref="A32:E32"/>
    <mergeCell ref="D4:F4"/>
    <mergeCell ref="G4:H4"/>
    <mergeCell ref="A4:A5"/>
    <mergeCell ref="B4:B5"/>
    <mergeCell ref="C4:C5"/>
  </mergeCells>
  <pageMargins left="0.62992125984251968" right="0.23622047244094488" top="0.74803149606299213" bottom="0.74803149606299213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проекту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e_invest424_5</dc:creator>
  <cp:lastModifiedBy>Twilight Angel</cp:lastModifiedBy>
  <cp:lastPrinted>2021-09-02T08:24:14Z</cp:lastPrinted>
  <dcterms:created xsi:type="dcterms:W3CDTF">2021-07-22T09:01:11Z</dcterms:created>
  <dcterms:modified xsi:type="dcterms:W3CDTF">2021-09-04T20:08:40Z</dcterms:modified>
</cp:coreProperties>
</file>