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220"/>
  </bookViews>
  <sheets>
    <sheet name="Лист1" sheetId="1" r:id="rId1"/>
  </sheets>
  <externalReferences>
    <externalReference r:id="rId2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" i="1" l="1"/>
  <c r="H46" i="1"/>
  <c r="G11" i="1"/>
  <c r="D42" i="1"/>
  <c r="D41" i="1"/>
  <c r="G40" i="1"/>
  <c r="F40" i="1"/>
  <c r="E40" i="1"/>
  <c r="D40" i="1"/>
  <c r="C40" i="1"/>
  <c r="G39" i="1"/>
  <c r="F39" i="1"/>
  <c r="E39" i="1"/>
  <c r="D39" i="1"/>
  <c r="C39" i="1"/>
  <c r="F38" i="1"/>
  <c r="E38" i="1"/>
  <c r="D38" i="1"/>
  <c r="C38" i="1"/>
  <c r="D37" i="1"/>
  <c r="C19" i="1"/>
  <c r="D19" i="1"/>
  <c r="E19" i="1"/>
  <c r="C20" i="1"/>
  <c r="D20" i="1"/>
  <c r="E20" i="1"/>
  <c r="F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D24" i="1"/>
  <c r="E24" i="1"/>
  <c r="F24" i="1"/>
  <c r="G24" i="1"/>
  <c r="C25" i="1"/>
  <c r="D25" i="1"/>
  <c r="E25" i="1"/>
  <c r="F25" i="1"/>
  <c r="G25" i="1"/>
  <c r="C26" i="1"/>
  <c r="D26" i="1"/>
  <c r="E26" i="1"/>
  <c r="F26" i="1"/>
  <c r="G26" i="1"/>
  <c r="C27" i="1"/>
  <c r="D27" i="1"/>
  <c r="E27" i="1"/>
  <c r="F27" i="1"/>
  <c r="G27" i="1"/>
  <c r="D28" i="1"/>
  <c r="E28" i="1"/>
  <c r="F28" i="1"/>
  <c r="G28" i="1"/>
  <c r="C29" i="1"/>
  <c r="D29" i="1"/>
  <c r="E29" i="1"/>
  <c r="F29" i="1"/>
  <c r="G29" i="1"/>
  <c r="C30" i="1"/>
  <c r="D30" i="1"/>
  <c r="E30" i="1"/>
  <c r="F30" i="1"/>
  <c r="G30" i="1"/>
  <c r="C31" i="1"/>
  <c r="D31" i="1"/>
  <c r="D32" i="1"/>
  <c r="E32" i="1"/>
  <c r="F32" i="1"/>
  <c r="G32" i="1"/>
  <c r="C33" i="1"/>
  <c r="D33" i="1"/>
  <c r="E33" i="1"/>
  <c r="F33" i="1"/>
  <c r="G33" i="1"/>
  <c r="C34" i="1"/>
  <c r="D34" i="1"/>
  <c r="E34" i="1"/>
  <c r="F34" i="1"/>
  <c r="G34" i="1"/>
  <c r="C35" i="1"/>
  <c r="D35" i="1"/>
  <c r="E35" i="1"/>
  <c r="F35" i="1"/>
  <c r="G35" i="1"/>
  <c r="C36" i="1"/>
  <c r="D36" i="1"/>
  <c r="E36" i="1"/>
  <c r="F36" i="1"/>
  <c r="G36" i="1"/>
  <c r="E46" i="1" l="1"/>
  <c r="G46" i="1"/>
  <c r="G12" i="1"/>
  <c r="H12" i="1" s="1"/>
  <c r="H11" i="1"/>
  <c r="G10" i="1"/>
  <c r="H10" i="1" s="1"/>
  <c r="H9" i="1"/>
</calcChain>
</file>

<file path=xl/sharedStrings.xml><?xml version="1.0" encoding="utf-8"?>
<sst xmlns="http://schemas.openxmlformats.org/spreadsheetml/2006/main" count="46" uniqueCount="38">
  <si>
    <t>№ з/п</t>
  </si>
  <si>
    <t>Одиниці виміру</t>
  </si>
  <si>
    <t>Розрахунок статті витрат</t>
  </si>
  <si>
    <t>Орієнтовна ціна за од. (грн.)</t>
  </si>
  <si>
    <t>кількість</t>
  </si>
  <si>
    <t>сума (грн.)</t>
  </si>
  <si>
    <t>Джерела фінансування</t>
  </si>
  <si>
    <t>громадський бюджет (грн.)</t>
  </si>
  <si>
    <t>Співфінансування автора (грн.)</t>
  </si>
  <si>
    <t>Найменування товарів,  робіт, послуг</t>
  </si>
  <si>
    <t>ІІІ. БЮДЖЕТ ПРОЄКТУ</t>
  </si>
  <si>
    <t>Розробка проектно-кошторисної документації.</t>
  </si>
  <si>
    <t>Проведення державної експертизи кошторисної частини проектної документації.</t>
  </si>
  <si>
    <t>Авторський нагляд</t>
  </si>
  <si>
    <t>Технічний нагляд</t>
  </si>
  <si>
    <t>Виконання робіт з  капітального ремонту:</t>
  </si>
  <si>
    <t>шт.</t>
  </si>
  <si>
    <t>5. 1.</t>
  </si>
  <si>
    <t xml:space="preserve"> 5.2</t>
  </si>
  <si>
    <t xml:space="preserve"> 5.3</t>
  </si>
  <si>
    <t xml:space="preserve"> 5.4</t>
  </si>
  <si>
    <t>м2</t>
  </si>
  <si>
    <t>роботи з облаштування стелі (у суму робіт включено вартість матеріалів)</t>
  </si>
  <si>
    <t>роботи з освітлення (у суму робіт включено вартість матеріалів)</t>
  </si>
  <si>
    <t>демонтажно-підготовчі роботи (підготовка, очищення поверхонь під укладання їплитки)</t>
  </si>
  <si>
    <t>демонтажно-підготовчі роботи (відбивання штукатурки, підготовка, очищення поверхонь під фарбування)</t>
  </si>
  <si>
    <t>Стільці iso</t>
  </si>
  <si>
    <t>безкаркасні меблі</t>
  </si>
  <si>
    <t>шт</t>
  </si>
  <si>
    <t>Телевізор</t>
  </si>
  <si>
    <t>Стіл-трнасформер</t>
  </si>
  <si>
    <t>GOPro +штатив</t>
  </si>
  <si>
    <t>акустична система</t>
  </si>
  <si>
    <t xml:space="preserve">Загальний бюджет проєкту «S.gov-hub»
 (капітальний ремонт з модернізацією інформаційної стели на розі пров. Бульварного та вул. Володимира Великого)
</t>
  </si>
  <si>
    <t>A2:I39B5A2:I59A2:I59B5A2:I59A2:I47</t>
  </si>
  <si>
    <t>Загальна сума</t>
  </si>
  <si>
    <t xml:space="preserve">Стільці </t>
  </si>
  <si>
    <t>Придбання облладнання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</si>
</sst>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i/>
      <sz val="9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6" fillId="0" borderId="0" xfId="0" applyFont="1"/>
    <xf numFmtId="0" fontId="8" fillId="0" borderId="0" xfId="0" applyFont="1" applyBorder="1" applyAlignment="1">
      <alignment horizontal="right"/>
    </xf>
    <xf numFmtId="4" fontId="9" fillId="0" borderId="0" xfId="0" applyNumberFormat="1" applyFont="1" applyBorder="1"/>
    <xf numFmtId="0" fontId="9" fillId="0" borderId="0" xfId="0" applyFont="1" applyBorder="1"/>
    <xf numFmtId="4" fontId="9" fillId="0" borderId="0" xfId="0" applyNumberFormat="1" applyFont="1" applyBorder="1" applyAlignment="1">
      <alignment horizontal="center"/>
    </xf>
    <xf numFmtId="4" fontId="9" fillId="2" borderId="0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4" fontId="0" fillId="0" borderId="0" xfId="0" applyNumberFormat="1"/>
    <xf numFmtId="0" fontId="5" fillId="0" borderId="0" xfId="0" applyFont="1" applyBorder="1" applyAlignment="1">
      <alignment vertical="center" wrapText="1"/>
    </xf>
    <xf numFmtId="4" fontId="5" fillId="0" borderId="0" xfId="0" applyNumberFormat="1" applyFont="1" applyBorder="1" applyAlignment="1">
      <alignment horizontal="center" vertical="center" wrapText="1"/>
    </xf>
    <xf numFmtId="16" fontId="7" fillId="0" borderId="0" xfId="0" applyNumberFormat="1" applyFont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4" fontId="7" fillId="2" borderId="0" xfId="0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6" fillId="2" borderId="0" xfId="0" applyFont="1" applyFill="1"/>
    <xf numFmtId="4" fontId="4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11" fillId="0" borderId="0" xfId="0" applyFont="1" applyBorder="1"/>
    <xf numFmtId="0" fontId="10" fillId="0" borderId="0" xfId="0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1" xfId="0" applyNumberFormat="1" applyBorder="1"/>
    <xf numFmtId="0" fontId="5" fillId="0" borderId="3" xfId="0" applyNumberFormat="1" applyFont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10" fillId="0" borderId="4" xfId="0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0" fontId="10" fillId="0" borderId="4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GKH/Documents/&#1041;&#1102;&#1076;&#1078;&#1077;&#1090;&#1085;&#1080;&#1081;%20&#1082;&#1086;&#1096;&#1090;&#1086;&#1088;&#1080;&#1089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1">
          <cell r="B11" t="str">
            <v>Кондиціонер</v>
          </cell>
          <cell r="C11" t="str">
            <v>шт</v>
          </cell>
          <cell r="D11">
            <v>10000</v>
          </cell>
        </row>
        <row r="12">
          <cell r="B12" t="str">
            <v>Жалюзи ролета тканинна (x,y)</v>
          </cell>
          <cell r="C12" t="str">
            <v>шт</v>
          </cell>
          <cell r="D12">
            <v>950</v>
          </cell>
          <cell r="E12">
            <v>4</v>
          </cell>
        </row>
        <row r="13">
          <cell r="B13" t="str">
            <v>Мережевий фільтр</v>
          </cell>
          <cell r="C13" t="str">
            <v>м</v>
          </cell>
          <cell r="D13">
            <v>150</v>
          </cell>
          <cell r="E13">
            <v>2</v>
          </cell>
          <cell r="F13">
            <v>300</v>
          </cell>
        </row>
        <row r="14">
          <cell r="B14" t="str">
            <v>Мікрофон безпровідний петельковий</v>
          </cell>
          <cell r="C14" t="str">
            <v>шт</v>
          </cell>
          <cell r="D14">
            <v>480</v>
          </cell>
          <cell r="E14">
            <v>2</v>
          </cell>
          <cell r="F14">
            <v>960</v>
          </cell>
        </row>
        <row r="15">
          <cell r="B15" t="str">
            <v>Маршрутизатор</v>
          </cell>
          <cell r="C15" t="str">
            <v>шт</v>
          </cell>
          <cell r="D15">
            <v>3510</v>
          </cell>
          <cell r="E15">
            <v>1</v>
          </cell>
          <cell r="F15">
            <v>3510</v>
          </cell>
        </row>
        <row r="16">
          <cell r="C16" t="str">
            <v>шт</v>
          </cell>
          <cell r="D16">
            <v>20000</v>
          </cell>
          <cell r="E16">
            <v>1</v>
          </cell>
          <cell r="F16">
            <v>20000</v>
          </cell>
        </row>
        <row r="17">
          <cell r="B17" t="str">
            <v>Венталіційні рішітки</v>
          </cell>
          <cell r="C17" t="str">
            <v>шт</v>
          </cell>
          <cell r="D17">
            <v>60</v>
          </cell>
          <cell r="E17">
            <v>5</v>
          </cell>
          <cell r="F17">
            <v>300</v>
          </cell>
        </row>
        <row r="18">
          <cell r="B18" t="str">
            <v>Вимикачі</v>
          </cell>
          <cell r="C18" t="str">
            <v>шт</v>
          </cell>
          <cell r="D18">
            <v>50</v>
          </cell>
          <cell r="E18">
            <v>2</v>
          </cell>
          <cell r="F18">
            <v>100</v>
          </cell>
        </row>
        <row r="19">
          <cell r="B19" t="str">
            <v>Розетки</v>
          </cell>
          <cell r="C19" t="str">
            <v>шт</v>
          </cell>
          <cell r="D19">
            <v>60</v>
          </cell>
          <cell r="E19">
            <v>4</v>
          </cell>
          <cell r="F19">
            <v>180</v>
          </cell>
        </row>
        <row r="20">
          <cell r="C20" t="str">
            <v>шт</v>
          </cell>
          <cell r="D20">
            <v>800</v>
          </cell>
          <cell r="E20">
            <v>3</v>
          </cell>
          <cell r="F20">
            <v>2400</v>
          </cell>
        </row>
        <row r="21">
          <cell r="B21" t="str">
            <v>Стіл</v>
          </cell>
          <cell r="C21" t="str">
            <v>шт</v>
          </cell>
          <cell r="D21">
            <v>1600</v>
          </cell>
          <cell r="E21">
            <v>3</v>
          </cell>
          <cell r="F21">
            <v>4800</v>
          </cell>
        </row>
        <row r="22">
          <cell r="B22" t="str">
            <v>Мобільні тумби</v>
          </cell>
          <cell r="C22" t="str">
            <v>шт</v>
          </cell>
          <cell r="D22">
            <v>1400</v>
          </cell>
          <cell r="E22">
            <v>3</v>
          </cell>
          <cell r="F22">
            <v>4200</v>
          </cell>
        </row>
        <row r="23">
          <cell r="B23" t="str">
            <v>МФУ</v>
          </cell>
          <cell r="C23" t="str">
            <v>шт</v>
          </cell>
        </row>
        <row r="24">
          <cell r="C24" t="str">
            <v>шт</v>
          </cell>
          <cell r="D24">
            <v>800</v>
          </cell>
          <cell r="E24">
            <v>8</v>
          </cell>
          <cell r="F24">
            <v>16000</v>
          </cell>
        </row>
        <row r="25">
          <cell r="B25" t="str">
            <v>Стілаж</v>
          </cell>
          <cell r="C25" t="str">
            <v>шт</v>
          </cell>
          <cell r="D25">
            <v>2100</v>
          </cell>
          <cell r="E25">
            <v>1</v>
          </cell>
          <cell r="F25">
            <v>2100</v>
          </cell>
        </row>
        <row r="26">
          <cell r="B26" t="str">
            <v xml:space="preserve">Штатив  </v>
          </cell>
          <cell r="C26" t="str">
            <v>шт</v>
          </cell>
          <cell r="D26">
            <v>350</v>
          </cell>
          <cell r="E26">
            <v>1</v>
          </cell>
          <cell r="F26">
            <v>350</v>
          </cell>
        </row>
        <row r="27">
          <cell r="B27" t="str">
            <v>Фотозона для зйомки</v>
          </cell>
          <cell r="C27" t="str">
            <v>шт</v>
          </cell>
          <cell r="D27">
            <v>5750</v>
          </cell>
          <cell r="E27">
            <v>1</v>
          </cell>
          <cell r="F27">
            <v>5750</v>
          </cell>
        </row>
        <row r="28">
          <cell r="B28" t="str">
            <v>Професійна світлодіодналампа для фото та відеозйомки</v>
          </cell>
          <cell r="C28" t="str">
            <v>шт</v>
          </cell>
          <cell r="D28">
            <v>1500</v>
          </cell>
          <cell r="E28">
            <v>1</v>
          </cell>
          <cell r="F28">
            <v>1500</v>
          </cell>
        </row>
        <row r="29">
          <cell r="C29" t="str">
            <v>шт</v>
          </cell>
        </row>
        <row r="30">
          <cell r="B30" t="str">
            <v>ноутбук</v>
          </cell>
          <cell r="C30" t="str">
            <v>шт</v>
          </cell>
          <cell r="D30">
            <v>27000</v>
          </cell>
          <cell r="E30">
            <v>3</v>
          </cell>
        </row>
        <row r="31">
          <cell r="B31" t="str">
            <v>Квадрокоптер</v>
          </cell>
          <cell r="C31" t="str">
            <v>шт</v>
          </cell>
          <cell r="D31">
            <v>4600</v>
          </cell>
          <cell r="E31">
            <v>1</v>
          </cell>
          <cell r="F31">
            <v>4600</v>
          </cell>
        </row>
        <row r="32">
          <cell r="B32" t="str">
            <v>GoPro+штатив</v>
          </cell>
          <cell r="C32" t="str">
            <v>шт</v>
          </cell>
          <cell r="D32">
            <v>1520</v>
          </cell>
          <cell r="E32">
            <v>1</v>
          </cell>
          <cell r="F32">
            <v>1520</v>
          </cell>
        </row>
        <row r="33">
          <cell r="C33" t="str">
            <v>шт</v>
          </cell>
        </row>
        <row r="34">
          <cell r="C34" t="str">
            <v>шт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2"/>
  <sheetViews>
    <sheetView tabSelected="1" topLeftCell="A19" workbookViewId="0">
      <selection activeCell="J41" sqref="J41"/>
    </sheetView>
  </sheetViews>
  <sheetFormatPr defaultRowHeight="15" x14ac:dyDescent="0.25"/>
  <cols>
    <col min="2" max="2" width="7.140625" customWidth="1"/>
    <col min="3" max="3" width="28.5703125" customWidth="1"/>
    <col min="4" max="5" width="12.85546875" customWidth="1"/>
    <col min="6" max="6" width="13.42578125" customWidth="1"/>
    <col min="7" max="7" width="13.85546875" customWidth="1"/>
    <col min="8" max="8" width="16.28515625" customWidth="1"/>
    <col min="9" max="9" width="19.7109375" customWidth="1"/>
    <col min="11" max="11" width="11.42578125" bestFit="1" customWidth="1"/>
  </cols>
  <sheetData>
    <row r="2" spans="1:11" x14ac:dyDescent="0.25">
      <c r="A2" t="s">
        <v>34</v>
      </c>
    </row>
    <row r="3" spans="1:11" ht="18.75" x14ac:dyDescent="0.3">
      <c r="B3" s="2"/>
      <c r="C3" s="60" t="s">
        <v>10</v>
      </c>
      <c r="D3" s="60"/>
      <c r="E3" s="60"/>
      <c r="F3" s="60"/>
      <c r="G3" s="60"/>
      <c r="H3" s="60"/>
    </row>
    <row r="4" spans="1:11" ht="8.25" customHeight="1" x14ac:dyDescent="0.3">
      <c r="B4" s="2"/>
      <c r="C4" s="3"/>
      <c r="D4" s="3"/>
      <c r="E4" s="3"/>
      <c r="F4" s="3"/>
      <c r="G4" s="3"/>
      <c r="H4" s="3"/>
    </row>
    <row r="5" spans="1:11" ht="15" customHeight="1" x14ac:dyDescent="0.25">
      <c r="B5" s="61" t="s">
        <v>33</v>
      </c>
      <c r="C5" s="61"/>
      <c r="D5" s="61"/>
      <c r="E5" s="61"/>
      <c r="F5" s="61"/>
      <c r="G5" s="61"/>
      <c r="H5" s="61"/>
      <c r="I5" s="61"/>
    </row>
    <row r="7" spans="1:11" x14ac:dyDescent="0.25">
      <c r="B7" s="62" t="s">
        <v>0</v>
      </c>
      <c r="C7" s="62" t="s">
        <v>9</v>
      </c>
      <c r="D7" s="62" t="s">
        <v>1</v>
      </c>
      <c r="E7" s="62" t="s">
        <v>2</v>
      </c>
      <c r="F7" s="62"/>
      <c r="G7" s="62"/>
      <c r="H7" s="62" t="s">
        <v>6</v>
      </c>
      <c r="I7" s="62"/>
    </row>
    <row r="8" spans="1:11" ht="51.75" customHeight="1" x14ac:dyDescent="0.25">
      <c r="B8" s="62"/>
      <c r="C8" s="62"/>
      <c r="D8" s="62"/>
      <c r="E8" s="1" t="s">
        <v>3</v>
      </c>
      <c r="F8" s="1" t="s">
        <v>4</v>
      </c>
      <c r="G8" s="1" t="s">
        <v>5</v>
      </c>
      <c r="H8" s="1" t="s">
        <v>7</v>
      </c>
      <c r="I8" s="1" t="s">
        <v>8</v>
      </c>
    </row>
    <row r="9" spans="1:11" ht="29.25" x14ac:dyDescent="0.25">
      <c r="B9" s="6">
        <v>1</v>
      </c>
      <c r="C9" s="4" t="s">
        <v>11</v>
      </c>
      <c r="D9" s="18" t="s">
        <v>16</v>
      </c>
      <c r="E9" s="5">
        <v>50000</v>
      </c>
      <c r="F9" s="6">
        <v>1</v>
      </c>
      <c r="G9" s="5">
        <v>50000</v>
      </c>
      <c r="H9" s="36">
        <f>G9-I9</f>
        <v>50000</v>
      </c>
      <c r="I9" s="36"/>
    </row>
    <row r="10" spans="1:11" s="45" customFormat="1" ht="57" x14ac:dyDescent="0.25">
      <c r="B10" s="41">
        <v>2</v>
      </c>
      <c r="C10" s="42" t="s">
        <v>12</v>
      </c>
      <c r="D10" s="43" t="s">
        <v>16</v>
      </c>
      <c r="E10" s="44">
        <v>4000</v>
      </c>
      <c r="F10" s="41">
        <v>1</v>
      </c>
      <c r="G10" s="44">
        <f>E10*F10</f>
        <v>4000</v>
      </c>
      <c r="H10" s="44">
        <f>G10-I10</f>
        <v>4000</v>
      </c>
      <c r="I10" s="44"/>
    </row>
    <row r="11" spans="1:11" x14ac:dyDescent="0.25">
      <c r="B11" s="6">
        <v>3</v>
      </c>
      <c r="C11" s="4" t="s">
        <v>13</v>
      </c>
      <c r="D11" s="18" t="s">
        <v>16</v>
      </c>
      <c r="E11" s="50">
        <v>6000</v>
      </c>
      <c r="F11" s="50">
        <v>1</v>
      </c>
      <c r="G11" s="50">
        <f>E11*F11</f>
        <v>6000</v>
      </c>
      <c r="H11" s="51">
        <f>G11-I11</f>
        <v>6000</v>
      </c>
      <c r="I11" s="36"/>
    </row>
    <row r="12" spans="1:11" x14ac:dyDescent="0.25">
      <c r="B12" s="6">
        <v>4</v>
      </c>
      <c r="C12" s="4" t="s">
        <v>14</v>
      </c>
      <c r="D12" s="18" t="s">
        <v>16</v>
      </c>
      <c r="E12" s="50">
        <v>6000</v>
      </c>
      <c r="F12" s="50">
        <v>1</v>
      </c>
      <c r="G12" s="50">
        <f>E12*F12</f>
        <v>6000</v>
      </c>
      <c r="H12" s="51">
        <f>G12-I12</f>
        <v>6000</v>
      </c>
      <c r="I12" s="36"/>
    </row>
    <row r="13" spans="1:11" ht="30.75" customHeight="1" x14ac:dyDescent="0.25">
      <c r="B13" s="6">
        <v>5</v>
      </c>
      <c r="C13" s="17" t="s">
        <v>15</v>
      </c>
      <c r="D13" s="18"/>
      <c r="E13" s="52">
        <v>21000</v>
      </c>
      <c r="F13" s="50"/>
      <c r="G13" s="50">
        <v>21000</v>
      </c>
      <c r="H13" s="51">
        <v>21000</v>
      </c>
      <c r="I13" s="36"/>
    </row>
    <row r="14" spans="1:11" ht="36" x14ac:dyDescent="0.25">
      <c r="B14" s="7" t="s">
        <v>17</v>
      </c>
      <c r="C14" s="8" t="s">
        <v>24</v>
      </c>
      <c r="D14" s="46" t="s">
        <v>21</v>
      </c>
      <c r="E14" s="47">
        <v>220</v>
      </c>
      <c r="F14" s="47">
        <v>60</v>
      </c>
      <c r="G14" s="47">
        <v>12100</v>
      </c>
      <c r="H14" s="48">
        <v>12100</v>
      </c>
      <c r="I14" s="48"/>
      <c r="K14" s="26"/>
    </row>
    <row r="15" spans="1:11" ht="36" x14ac:dyDescent="0.25">
      <c r="B15" s="7" t="s">
        <v>18</v>
      </c>
      <c r="C15" s="8" t="s">
        <v>22</v>
      </c>
      <c r="D15" s="46" t="s">
        <v>21</v>
      </c>
      <c r="E15" s="47">
        <v>175</v>
      </c>
      <c r="F15" s="47">
        <v>60</v>
      </c>
      <c r="G15" s="47">
        <v>38490</v>
      </c>
      <c r="H15" s="48">
        <v>38490</v>
      </c>
      <c r="I15" s="48"/>
    </row>
    <row r="16" spans="1:11" ht="24" x14ac:dyDescent="0.25">
      <c r="B16" s="7" t="s">
        <v>19</v>
      </c>
      <c r="C16" s="8" t="s">
        <v>23</v>
      </c>
      <c r="D16" s="46" t="s">
        <v>16</v>
      </c>
      <c r="E16" s="47">
        <v>540</v>
      </c>
      <c r="F16" s="47">
        <v>8</v>
      </c>
      <c r="G16" s="47">
        <v>5120</v>
      </c>
      <c r="H16" s="48">
        <v>5120</v>
      </c>
      <c r="I16" s="48"/>
    </row>
    <row r="17" spans="2:14" ht="48" x14ac:dyDescent="0.25">
      <c r="B17" s="7" t="s">
        <v>20</v>
      </c>
      <c r="C17" s="8" t="s">
        <v>25</v>
      </c>
      <c r="D17" s="46" t="s">
        <v>21</v>
      </c>
      <c r="E17" s="47">
        <v>2875</v>
      </c>
      <c r="F17" s="47">
        <v>60</v>
      </c>
      <c r="G17" s="47">
        <v>20000</v>
      </c>
      <c r="H17" s="48">
        <v>20000</v>
      </c>
      <c r="I17" s="48"/>
    </row>
    <row r="18" spans="2:14" x14ac:dyDescent="0.25">
      <c r="B18" s="7"/>
      <c r="C18" s="53" t="s">
        <v>37</v>
      </c>
      <c r="D18" s="7"/>
      <c r="E18" s="47"/>
      <c r="F18" s="47"/>
      <c r="G18" s="47"/>
      <c r="H18" s="47"/>
      <c r="I18" s="48"/>
    </row>
    <row r="19" spans="2:14" x14ac:dyDescent="0.25">
      <c r="B19" s="7"/>
      <c r="C19" s="7" t="str">
        <f>[1]Лист1!B11</f>
        <v>Кондиціонер</v>
      </c>
      <c r="D19" s="7" t="str">
        <f>[1]Лист1!C11</f>
        <v>шт</v>
      </c>
      <c r="E19" s="47">
        <f>[1]Лист1!D11</f>
        <v>10000</v>
      </c>
      <c r="F19" s="47">
        <v>1</v>
      </c>
      <c r="G19" s="47">
        <v>10000</v>
      </c>
      <c r="H19" s="48">
        <v>10000</v>
      </c>
      <c r="I19" s="48"/>
    </row>
    <row r="20" spans="2:14" x14ac:dyDescent="0.25">
      <c r="B20" s="7"/>
      <c r="C20" s="7" t="str">
        <f>[1]Лист1!B12</f>
        <v>Жалюзи ролета тканинна (x,y)</v>
      </c>
      <c r="D20" s="7" t="str">
        <f>[1]Лист1!C12</f>
        <v>шт</v>
      </c>
      <c r="E20" s="47">
        <f>[1]Лист1!D12</f>
        <v>950</v>
      </c>
      <c r="F20" s="47">
        <f>[1]Лист1!E12</f>
        <v>4</v>
      </c>
      <c r="G20" s="47">
        <v>3800</v>
      </c>
      <c r="H20" s="47">
        <v>3800</v>
      </c>
      <c r="I20" s="48"/>
    </row>
    <row r="21" spans="2:14" x14ac:dyDescent="0.25">
      <c r="B21" s="7"/>
      <c r="C21" s="7" t="str">
        <f>[1]Лист1!B13</f>
        <v>Мережевий фільтр</v>
      </c>
      <c r="D21" s="7" t="str">
        <f>[1]Лист1!C13</f>
        <v>м</v>
      </c>
      <c r="E21" s="47">
        <f>[1]Лист1!D13</f>
        <v>150</v>
      </c>
      <c r="F21" s="47">
        <f>[1]Лист1!E13</f>
        <v>2</v>
      </c>
      <c r="G21" s="47">
        <f>[1]Лист1!F13</f>
        <v>300</v>
      </c>
      <c r="H21" s="48">
        <v>300</v>
      </c>
      <c r="I21" s="48"/>
    </row>
    <row r="22" spans="2:14" ht="24" x14ac:dyDescent="0.25">
      <c r="B22" s="7"/>
      <c r="C22" s="7" t="str">
        <f>[1]Лист1!B14</f>
        <v>Мікрофон безпровідний петельковий</v>
      </c>
      <c r="D22" s="7" t="str">
        <f>[1]Лист1!C14</f>
        <v>шт</v>
      </c>
      <c r="E22" s="47">
        <f>[1]Лист1!D14</f>
        <v>480</v>
      </c>
      <c r="F22" s="47">
        <f>[1]Лист1!E14</f>
        <v>2</v>
      </c>
      <c r="G22" s="47">
        <f>[1]Лист1!F14</f>
        <v>960</v>
      </c>
      <c r="H22" s="48">
        <v>960</v>
      </c>
      <c r="I22" s="48"/>
    </row>
    <row r="23" spans="2:14" x14ac:dyDescent="0.25">
      <c r="B23" s="7"/>
      <c r="C23" s="7" t="str">
        <f>[1]Лист1!B15</f>
        <v>Маршрутизатор</v>
      </c>
      <c r="D23" s="7" t="str">
        <f>[1]Лист1!C15</f>
        <v>шт</v>
      </c>
      <c r="E23" s="47">
        <f>[1]Лист1!D15</f>
        <v>3510</v>
      </c>
      <c r="F23" s="47">
        <f>[1]Лист1!E15</f>
        <v>1</v>
      </c>
      <c r="G23" s="47">
        <f>[1]Лист1!F15</f>
        <v>3510</v>
      </c>
      <c r="H23" s="48">
        <v>3510</v>
      </c>
      <c r="I23" s="48"/>
    </row>
    <row r="24" spans="2:14" x14ac:dyDescent="0.25">
      <c r="B24" s="7"/>
      <c r="C24" s="7" t="s">
        <v>29</v>
      </c>
      <c r="D24" s="7" t="str">
        <f>[1]Лист1!C16</f>
        <v>шт</v>
      </c>
      <c r="E24" s="47">
        <f>[1]Лист1!D16</f>
        <v>20000</v>
      </c>
      <c r="F24" s="47">
        <f>[1]Лист1!E16</f>
        <v>1</v>
      </c>
      <c r="G24" s="47">
        <f>[1]Лист1!F16</f>
        <v>20000</v>
      </c>
      <c r="H24" s="48">
        <v>20000</v>
      </c>
      <c r="I24" s="48"/>
    </row>
    <row r="25" spans="2:14" x14ac:dyDescent="0.25">
      <c r="B25" s="7"/>
      <c r="C25" s="7" t="str">
        <f>[1]Лист1!B17</f>
        <v>Венталіційні рішітки</v>
      </c>
      <c r="D25" s="7" t="str">
        <f>[1]Лист1!C17</f>
        <v>шт</v>
      </c>
      <c r="E25" s="47">
        <f>[1]Лист1!D17</f>
        <v>60</v>
      </c>
      <c r="F25" s="47">
        <f>[1]Лист1!E17</f>
        <v>5</v>
      </c>
      <c r="G25" s="47">
        <f>[1]Лист1!F17</f>
        <v>300</v>
      </c>
      <c r="H25" s="48">
        <v>300</v>
      </c>
      <c r="I25" s="48"/>
      <c r="K25" s="35"/>
    </row>
    <row r="26" spans="2:14" ht="26.25" customHeight="1" x14ac:dyDescent="0.25">
      <c r="B26" s="7"/>
      <c r="C26" s="7" t="str">
        <f>[1]Лист1!B18</f>
        <v>Вимикачі</v>
      </c>
      <c r="D26" s="7" t="str">
        <f>[1]Лист1!C18</f>
        <v>шт</v>
      </c>
      <c r="E26" s="47">
        <f>[1]Лист1!D18</f>
        <v>50</v>
      </c>
      <c r="F26" s="47">
        <f>[1]Лист1!E18</f>
        <v>2</v>
      </c>
      <c r="G26" s="47">
        <f>[1]Лист1!F18</f>
        <v>100</v>
      </c>
      <c r="H26" s="48">
        <v>100</v>
      </c>
      <c r="I26" s="48"/>
    </row>
    <row r="27" spans="2:14" x14ac:dyDescent="0.25">
      <c r="B27" s="7"/>
      <c r="C27" s="7" t="str">
        <f>[1]Лист1!B19</f>
        <v>Розетки</v>
      </c>
      <c r="D27" s="7" t="str">
        <f>[1]Лист1!C19</f>
        <v>шт</v>
      </c>
      <c r="E27" s="47">
        <f>[1]Лист1!D19</f>
        <v>60</v>
      </c>
      <c r="F27" s="47">
        <f>[1]Лист1!E19</f>
        <v>4</v>
      </c>
      <c r="G27" s="47">
        <f>[1]Лист1!F19</f>
        <v>180</v>
      </c>
      <c r="H27" s="48">
        <v>180</v>
      </c>
      <c r="I27" s="48"/>
    </row>
    <row r="28" spans="2:14" x14ac:dyDescent="0.25">
      <c r="B28" s="7"/>
      <c r="C28" s="7" t="s">
        <v>26</v>
      </c>
      <c r="D28" s="7" t="str">
        <f>[1]Лист1!C20</f>
        <v>шт</v>
      </c>
      <c r="E28" s="47">
        <f>[1]Лист1!D20</f>
        <v>800</v>
      </c>
      <c r="F28" s="47">
        <f>[1]Лист1!E20</f>
        <v>3</v>
      </c>
      <c r="G28" s="47">
        <f>[1]Лист1!F20</f>
        <v>2400</v>
      </c>
      <c r="H28" s="48">
        <v>2400</v>
      </c>
      <c r="I28" s="48"/>
    </row>
    <row r="29" spans="2:14" x14ac:dyDescent="0.25">
      <c r="B29" s="7"/>
      <c r="C29" s="7" t="str">
        <f>[1]Лист1!B21</f>
        <v>Стіл</v>
      </c>
      <c r="D29" s="7" t="str">
        <f>[1]Лист1!C21</f>
        <v>шт</v>
      </c>
      <c r="E29" s="47">
        <f>[1]Лист1!D21</f>
        <v>1600</v>
      </c>
      <c r="F29" s="47">
        <f>[1]Лист1!E21</f>
        <v>3</v>
      </c>
      <c r="G29" s="47">
        <f>[1]Лист1!F21</f>
        <v>4800</v>
      </c>
      <c r="H29" s="48">
        <v>4800</v>
      </c>
      <c r="I29" s="48"/>
    </row>
    <row r="30" spans="2:14" x14ac:dyDescent="0.25">
      <c r="B30" s="7"/>
      <c r="C30" s="7" t="str">
        <f>[1]Лист1!B22</f>
        <v>Мобільні тумби</v>
      </c>
      <c r="D30" s="7" t="str">
        <f>[1]Лист1!C22</f>
        <v>шт</v>
      </c>
      <c r="E30" s="47">
        <f>[1]Лист1!D22</f>
        <v>1400</v>
      </c>
      <c r="F30" s="47">
        <f>[1]Лист1!E22</f>
        <v>3</v>
      </c>
      <c r="G30" s="47">
        <f>[1]Лист1!F22</f>
        <v>4200</v>
      </c>
      <c r="H30" s="48">
        <v>4200</v>
      </c>
      <c r="I30" s="48"/>
      <c r="J30" s="16"/>
      <c r="K30" s="16"/>
      <c r="L30" s="16"/>
      <c r="M30" s="16"/>
    </row>
    <row r="31" spans="2:14" x14ac:dyDescent="0.25">
      <c r="B31" s="7"/>
      <c r="C31" s="7" t="str">
        <f>[1]Лист1!B23</f>
        <v>МФУ</v>
      </c>
      <c r="D31" s="7" t="str">
        <f>[1]Лист1!C23</f>
        <v>шт</v>
      </c>
      <c r="E31" s="47">
        <v>12000</v>
      </c>
      <c r="F31" s="47">
        <v>2</v>
      </c>
      <c r="G31" s="47">
        <v>24000</v>
      </c>
      <c r="H31" s="48">
        <v>24000</v>
      </c>
      <c r="I31" s="48"/>
      <c r="J31" s="16"/>
      <c r="K31" s="16"/>
      <c r="L31" s="16"/>
      <c r="M31" s="16"/>
      <c r="N31" s="16"/>
    </row>
    <row r="32" spans="2:14" x14ac:dyDescent="0.25">
      <c r="B32" s="7"/>
      <c r="C32" s="7" t="s">
        <v>36</v>
      </c>
      <c r="D32" s="7" t="str">
        <f>[1]Лист1!C24</f>
        <v>шт</v>
      </c>
      <c r="E32" s="47">
        <f>[1]Лист1!D24</f>
        <v>800</v>
      </c>
      <c r="F32" s="47">
        <f>[1]Лист1!E24</f>
        <v>8</v>
      </c>
      <c r="G32" s="47">
        <f>[1]Лист1!F24</f>
        <v>16000</v>
      </c>
      <c r="H32" s="48">
        <v>16000</v>
      </c>
      <c r="I32" s="48"/>
      <c r="J32" s="31"/>
      <c r="K32" s="31"/>
      <c r="L32" s="31"/>
      <c r="M32" s="16"/>
      <c r="N32" s="16"/>
    </row>
    <row r="33" spans="2:14" x14ac:dyDescent="0.25">
      <c r="B33" s="7"/>
      <c r="C33" s="7" t="str">
        <f>[1]Лист1!B25</f>
        <v>Стілаж</v>
      </c>
      <c r="D33" s="7" t="str">
        <f>[1]Лист1!C25</f>
        <v>шт</v>
      </c>
      <c r="E33" s="47">
        <f>[1]Лист1!D25</f>
        <v>2100</v>
      </c>
      <c r="F33" s="47">
        <f>[1]Лист1!E25</f>
        <v>1</v>
      </c>
      <c r="G33" s="47">
        <f>[1]Лист1!F25</f>
        <v>2100</v>
      </c>
      <c r="H33" s="48">
        <v>2100</v>
      </c>
      <c r="I33" s="48"/>
      <c r="J33" s="31"/>
      <c r="K33" s="31"/>
      <c r="L33" s="31"/>
      <c r="M33" s="16"/>
      <c r="N33" s="16"/>
    </row>
    <row r="34" spans="2:14" x14ac:dyDescent="0.25">
      <c r="B34" s="7"/>
      <c r="C34" s="7" t="str">
        <f>[1]Лист1!B26</f>
        <v xml:space="preserve">Штатив  </v>
      </c>
      <c r="D34" s="7" t="str">
        <f>[1]Лист1!C26</f>
        <v>шт</v>
      </c>
      <c r="E34" s="47">
        <f>[1]Лист1!D26</f>
        <v>350</v>
      </c>
      <c r="F34" s="47">
        <f>[1]Лист1!E26</f>
        <v>1</v>
      </c>
      <c r="G34" s="47">
        <f>[1]Лист1!F26</f>
        <v>350</v>
      </c>
      <c r="H34" s="48">
        <v>350</v>
      </c>
      <c r="I34" s="48"/>
      <c r="J34" s="31"/>
      <c r="K34" s="31"/>
      <c r="L34" s="31"/>
      <c r="M34" s="16"/>
      <c r="N34" s="16"/>
    </row>
    <row r="35" spans="2:14" x14ac:dyDescent="0.25">
      <c r="B35" s="7"/>
      <c r="C35" s="7" t="str">
        <f>[1]Лист1!B27</f>
        <v>Фотозона для зйомки</v>
      </c>
      <c r="D35" s="7" t="str">
        <f>[1]Лист1!C27</f>
        <v>шт</v>
      </c>
      <c r="E35" s="47">
        <f>[1]Лист1!D27</f>
        <v>5750</v>
      </c>
      <c r="F35" s="47">
        <f>[1]Лист1!E27</f>
        <v>1</v>
      </c>
      <c r="G35" s="47">
        <f>[1]Лист1!F27</f>
        <v>5750</v>
      </c>
      <c r="H35" s="48">
        <v>5750</v>
      </c>
      <c r="I35" s="48"/>
      <c r="J35" s="31"/>
      <c r="K35" s="31"/>
      <c r="L35" s="31"/>
      <c r="M35" s="16"/>
      <c r="N35" s="16"/>
    </row>
    <row r="36" spans="2:14" ht="24" x14ac:dyDescent="0.25">
      <c r="B36" s="7"/>
      <c r="C36" s="7" t="str">
        <f>[1]Лист1!B28</f>
        <v>Професійна світлодіодналампа для фото та відеозйомки</v>
      </c>
      <c r="D36" s="7" t="str">
        <f>[1]Лист1!C28</f>
        <v>шт</v>
      </c>
      <c r="E36" s="47">
        <f>[1]Лист1!D28</f>
        <v>1500</v>
      </c>
      <c r="F36" s="47">
        <f>[1]Лист1!E28</f>
        <v>1</v>
      </c>
      <c r="G36" s="47">
        <f>[1]Лист1!F28</f>
        <v>1500</v>
      </c>
      <c r="H36" s="48">
        <v>1500</v>
      </c>
      <c r="I36" s="48"/>
      <c r="J36" s="31"/>
      <c r="K36" s="31"/>
      <c r="L36" s="31"/>
      <c r="M36" s="16"/>
      <c r="N36" s="16"/>
    </row>
    <row r="37" spans="2:14" x14ac:dyDescent="0.25">
      <c r="B37" s="7"/>
      <c r="C37" s="7" t="s">
        <v>27</v>
      </c>
      <c r="D37" s="7" t="str">
        <f>[1]Лист1!C29</f>
        <v>шт</v>
      </c>
      <c r="E37" s="47">
        <v>800</v>
      </c>
      <c r="F37" s="47">
        <v>4</v>
      </c>
      <c r="G37" s="47">
        <v>3200</v>
      </c>
      <c r="H37" s="48">
        <v>3200</v>
      </c>
      <c r="I37" s="48"/>
      <c r="J37" s="31"/>
      <c r="K37" s="31"/>
      <c r="L37" s="31"/>
      <c r="M37" s="16"/>
      <c r="N37" s="16"/>
    </row>
    <row r="38" spans="2:14" ht="15" customHeight="1" x14ac:dyDescent="0.25">
      <c r="B38" s="7"/>
      <c r="C38" s="7" t="str">
        <f>[1]Лист1!B30</f>
        <v>ноутбук</v>
      </c>
      <c r="D38" s="7" t="str">
        <f>[1]Лист1!C30</f>
        <v>шт</v>
      </c>
      <c r="E38" s="47">
        <f>[1]Лист1!D30</f>
        <v>27000</v>
      </c>
      <c r="F38" s="47">
        <f>[1]Лист1!E30</f>
        <v>3</v>
      </c>
      <c r="G38" s="47">
        <v>81000</v>
      </c>
      <c r="H38" s="48">
        <v>81000</v>
      </c>
      <c r="I38" s="48"/>
      <c r="J38" s="31"/>
      <c r="K38" s="31"/>
      <c r="L38" s="31"/>
      <c r="M38" s="16"/>
      <c r="N38" s="16"/>
    </row>
    <row r="39" spans="2:14" x14ac:dyDescent="0.25">
      <c r="B39" s="7"/>
      <c r="C39" s="7" t="str">
        <f>[1]Лист1!B31</f>
        <v>Квадрокоптер</v>
      </c>
      <c r="D39" s="7" t="str">
        <f>[1]Лист1!C31</f>
        <v>шт</v>
      </c>
      <c r="E39" s="47">
        <f>[1]Лист1!D31</f>
        <v>4600</v>
      </c>
      <c r="F39" s="47">
        <f>[1]Лист1!E31</f>
        <v>1</v>
      </c>
      <c r="G39" s="47">
        <f>[1]Лист1!F31</f>
        <v>4600</v>
      </c>
      <c r="H39" s="48">
        <v>4600</v>
      </c>
      <c r="I39" s="48"/>
      <c r="J39" s="31"/>
      <c r="K39" s="31"/>
      <c r="L39" s="31"/>
      <c r="M39" s="16"/>
      <c r="N39" s="16"/>
    </row>
    <row r="40" spans="2:14" x14ac:dyDescent="0.25">
      <c r="B40" s="7"/>
      <c r="C40" s="7" t="str">
        <f>[1]Лист1!B32</f>
        <v>GoPro+штатив</v>
      </c>
      <c r="D40" s="7" t="str">
        <f>[1]Лист1!C32</f>
        <v>шт</v>
      </c>
      <c r="E40" s="47">
        <f>[1]Лист1!D32</f>
        <v>1520</v>
      </c>
      <c r="F40" s="47">
        <f>[1]Лист1!E32</f>
        <v>1</v>
      </c>
      <c r="G40" s="47">
        <f>[1]Лист1!F32</f>
        <v>1520</v>
      </c>
      <c r="H40" s="48">
        <v>1520</v>
      </c>
      <c r="I40" s="48"/>
      <c r="J40" s="31"/>
      <c r="K40" s="31"/>
      <c r="L40" s="31"/>
      <c r="M40" s="16"/>
      <c r="N40" s="16"/>
    </row>
    <row r="41" spans="2:14" x14ac:dyDescent="0.25">
      <c r="B41" s="7"/>
      <c r="C41" s="7" t="s">
        <v>27</v>
      </c>
      <c r="D41" s="7" t="str">
        <f>[1]Лист1!C33</f>
        <v>шт</v>
      </c>
      <c r="E41" s="47">
        <v>800</v>
      </c>
      <c r="F41" s="47">
        <v>8</v>
      </c>
      <c r="G41" s="47">
        <v>6400</v>
      </c>
      <c r="H41" s="48">
        <v>6400</v>
      </c>
      <c r="I41" s="48"/>
      <c r="J41" s="31"/>
      <c r="K41" s="31"/>
      <c r="L41" s="31"/>
      <c r="M41" s="16"/>
      <c r="N41" s="16"/>
    </row>
    <row r="42" spans="2:14" x14ac:dyDescent="0.25">
      <c r="B42" s="7"/>
      <c r="C42" s="7" t="s">
        <v>32</v>
      </c>
      <c r="D42" s="7" t="str">
        <f>[1]Лист1!C34</f>
        <v>шт</v>
      </c>
      <c r="E42" s="47">
        <v>8000</v>
      </c>
      <c r="F42" s="47">
        <v>1</v>
      </c>
      <c r="G42" s="47">
        <v>8000</v>
      </c>
      <c r="H42" s="48">
        <v>8000</v>
      </c>
      <c r="I42" s="48"/>
      <c r="J42" s="31"/>
      <c r="K42" s="31"/>
      <c r="L42" s="31"/>
      <c r="M42" s="16"/>
      <c r="N42" s="16"/>
    </row>
    <row r="43" spans="2:14" x14ac:dyDescent="0.25">
      <c r="B43" s="49"/>
      <c r="C43" s="49" t="s">
        <v>30</v>
      </c>
      <c r="D43" s="49" t="s">
        <v>28</v>
      </c>
      <c r="E43" s="49">
        <v>18436</v>
      </c>
      <c r="F43" s="49">
        <v>1</v>
      </c>
      <c r="G43" s="49">
        <v>17000</v>
      </c>
      <c r="H43" s="49">
        <v>17000</v>
      </c>
      <c r="I43" s="49"/>
      <c r="J43" s="31"/>
      <c r="K43" s="31"/>
      <c r="L43" s="31"/>
      <c r="M43" s="16"/>
      <c r="N43" s="16"/>
    </row>
    <row r="44" spans="2:14" x14ac:dyDescent="0.25">
      <c r="B44" s="49"/>
      <c r="C44" s="49" t="s">
        <v>31</v>
      </c>
      <c r="D44" s="49" t="s">
        <v>16</v>
      </c>
      <c r="E44" s="49">
        <v>1520</v>
      </c>
      <c r="F44" s="49">
        <v>1</v>
      </c>
      <c r="G44" s="49">
        <v>1520</v>
      </c>
      <c r="H44" s="49">
        <v>1520</v>
      </c>
      <c r="I44" s="49"/>
      <c r="J44" s="31"/>
      <c r="K44" s="31"/>
      <c r="L44" s="31"/>
      <c r="M44" s="16"/>
      <c r="N44" s="16"/>
    </row>
    <row r="45" spans="2:14" x14ac:dyDescent="0.25">
      <c r="B45" s="49"/>
      <c r="C45" s="49"/>
      <c r="D45" s="49"/>
      <c r="E45" s="49"/>
      <c r="F45" s="49"/>
      <c r="G45" s="49"/>
      <c r="H45" s="49"/>
      <c r="I45" s="49"/>
      <c r="J45" s="31"/>
      <c r="K45" s="31"/>
      <c r="L45" s="31"/>
      <c r="M45" s="16"/>
      <c r="N45" s="16"/>
    </row>
    <row r="46" spans="2:14" x14ac:dyDescent="0.25">
      <c r="B46" s="56" t="s">
        <v>35</v>
      </c>
      <c r="C46" s="57"/>
      <c r="D46" s="46"/>
      <c r="E46" s="47">
        <f>SUM(E14:E45)</f>
        <v>128046</v>
      </c>
      <c r="F46" s="47"/>
      <c r="G46" s="47">
        <f>SUM(G14:G45)</f>
        <v>299200</v>
      </c>
      <c r="H46" s="48">
        <f>SUM(H14:H45)</f>
        <v>299200</v>
      </c>
      <c r="I46" s="48" t="e">
        <f>+B19:I45B17:I4B30:I46</f>
        <v>#NAME?</v>
      </c>
      <c r="J46" s="34"/>
      <c r="K46" s="34"/>
      <c r="L46" s="34"/>
    </row>
    <row r="47" spans="2:14" x14ac:dyDescent="0.25">
      <c r="B47" s="58"/>
      <c r="C47" s="59"/>
      <c r="D47" s="46"/>
      <c r="E47" s="47"/>
      <c r="F47" s="47"/>
      <c r="G47" s="47"/>
      <c r="H47" s="48"/>
      <c r="I47" s="48"/>
      <c r="J47" s="34"/>
      <c r="K47" s="34"/>
      <c r="L47" s="34"/>
    </row>
    <row r="48" spans="2:14" x14ac:dyDescent="0.25">
      <c r="B48" s="20"/>
      <c r="C48" s="20"/>
      <c r="D48" s="19"/>
      <c r="E48" s="21"/>
      <c r="F48" s="22"/>
      <c r="G48" s="23"/>
      <c r="H48" s="24"/>
      <c r="I48" s="24"/>
      <c r="J48" s="34"/>
      <c r="K48" s="34"/>
      <c r="L48" s="34"/>
    </row>
    <row r="49" spans="2:12" x14ac:dyDescent="0.25">
      <c r="B49" s="9"/>
      <c r="C49" s="25"/>
      <c r="D49" s="10"/>
      <c r="E49" s="54"/>
      <c r="F49" s="54"/>
      <c r="G49" s="11"/>
      <c r="H49" s="14"/>
      <c r="J49" s="34"/>
      <c r="K49" s="34"/>
      <c r="L49" s="34"/>
    </row>
    <row r="50" spans="2:12" x14ac:dyDescent="0.25">
      <c r="B50" s="9"/>
      <c r="C50" s="12"/>
      <c r="D50" s="11"/>
      <c r="E50" s="55"/>
      <c r="F50" s="55"/>
      <c r="G50" s="13"/>
      <c r="H50" s="15"/>
    </row>
    <row r="51" spans="2:12" x14ac:dyDescent="0.25">
      <c r="B51" s="9"/>
      <c r="C51" s="9"/>
      <c r="D51" s="9"/>
      <c r="E51" s="13"/>
      <c r="F51" s="13"/>
      <c r="G51" s="13"/>
      <c r="H51" s="13"/>
    </row>
    <row r="52" spans="2:12" x14ac:dyDescent="0.25">
      <c r="B52" s="9"/>
      <c r="C52" s="9"/>
      <c r="D52" s="9"/>
      <c r="E52" s="13"/>
      <c r="F52" s="13"/>
      <c r="G52" s="13"/>
      <c r="H52" s="13"/>
    </row>
    <row r="53" spans="2:12" x14ac:dyDescent="0.25">
      <c r="B53" s="13"/>
      <c r="C53" s="27"/>
      <c r="D53" s="27"/>
      <c r="E53" s="27"/>
      <c r="F53" s="27"/>
      <c r="G53" s="28"/>
      <c r="H53" s="13"/>
      <c r="I53" s="16"/>
    </row>
    <row r="54" spans="2:12" x14ac:dyDescent="0.25">
      <c r="B54" s="16"/>
      <c r="C54" s="27"/>
      <c r="D54" s="27"/>
      <c r="E54" s="27"/>
      <c r="F54" s="27"/>
      <c r="G54" s="28"/>
      <c r="H54" s="16"/>
      <c r="I54" s="16"/>
    </row>
    <row r="55" spans="2:12" x14ac:dyDescent="0.25">
      <c r="B55" s="16"/>
      <c r="C55" s="27"/>
      <c r="D55" s="27"/>
      <c r="E55" s="27"/>
      <c r="F55" s="27"/>
      <c r="G55" s="30"/>
      <c r="H55" s="31"/>
      <c r="I55" s="31"/>
    </row>
    <row r="56" spans="2:12" x14ac:dyDescent="0.25">
      <c r="B56" s="16"/>
      <c r="C56" s="27"/>
      <c r="D56" s="27"/>
      <c r="E56" s="27"/>
      <c r="F56" s="27"/>
      <c r="G56" s="30"/>
      <c r="H56" s="31"/>
      <c r="I56" s="31"/>
    </row>
    <row r="57" spans="2:12" x14ac:dyDescent="0.25">
      <c r="B57" s="16"/>
      <c r="C57" s="27"/>
      <c r="D57" s="27"/>
      <c r="E57" s="27"/>
      <c r="F57" s="27"/>
      <c r="G57" s="31"/>
      <c r="H57" s="31"/>
      <c r="I57" s="31"/>
    </row>
    <row r="58" spans="2:12" x14ac:dyDescent="0.25">
      <c r="B58" s="16"/>
      <c r="C58" s="27"/>
      <c r="D58" s="27"/>
      <c r="E58" s="27"/>
      <c r="F58" s="27"/>
      <c r="G58" s="31"/>
      <c r="H58" s="31"/>
      <c r="I58" s="31"/>
    </row>
    <row r="59" spans="2:12" x14ac:dyDescent="0.25">
      <c r="B59" s="16"/>
      <c r="C59" s="27"/>
      <c r="D59" s="27"/>
      <c r="E59" s="27"/>
      <c r="F59" s="27"/>
      <c r="G59" s="31"/>
      <c r="H59" s="31"/>
      <c r="I59" s="31"/>
    </row>
    <row r="60" spans="2:12" x14ac:dyDescent="0.25">
      <c r="B60" s="29"/>
      <c r="C60" s="27"/>
      <c r="D60" s="27"/>
      <c r="E60" s="27"/>
      <c r="F60" s="27"/>
      <c r="G60" s="32"/>
      <c r="H60" s="32"/>
      <c r="I60" s="32"/>
    </row>
    <row r="61" spans="2:12" x14ac:dyDescent="0.25">
      <c r="B61" s="29"/>
      <c r="C61" s="27"/>
      <c r="D61" s="27"/>
      <c r="E61" s="27"/>
      <c r="F61" s="27"/>
      <c r="G61" s="32"/>
      <c r="H61" s="32"/>
      <c r="I61" s="32"/>
    </row>
    <row r="62" spans="2:12" x14ac:dyDescent="0.25">
      <c r="B62" s="29"/>
      <c r="C62" s="27"/>
      <c r="D62" s="27"/>
      <c r="E62" s="27"/>
      <c r="F62" s="27"/>
      <c r="G62" s="32"/>
      <c r="H62" s="32"/>
      <c r="I62" s="32"/>
    </row>
    <row r="63" spans="2:12" x14ac:dyDescent="0.25">
      <c r="B63" s="37"/>
      <c r="C63" s="27"/>
      <c r="D63" s="27"/>
      <c r="E63" s="27"/>
      <c r="F63" s="27"/>
      <c r="G63" s="33"/>
      <c r="H63" s="33"/>
      <c r="I63" s="33"/>
    </row>
    <row r="64" spans="2:12" x14ac:dyDescent="0.25">
      <c r="B64" s="38"/>
      <c r="C64" s="40"/>
      <c r="D64" s="39"/>
      <c r="E64" s="21"/>
      <c r="F64" s="22"/>
      <c r="G64" s="24"/>
      <c r="H64" s="24"/>
      <c r="I64" s="24"/>
    </row>
    <row r="65" spans="2:9" x14ac:dyDescent="0.25">
      <c r="B65" s="16"/>
      <c r="C65" s="16"/>
      <c r="D65" s="16"/>
      <c r="E65" s="16"/>
      <c r="F65" s="16"/>
      <c r="G65" s="31"/>
      <c r="H65" s="31"/>
      <c r="I65" s="31"/>
    </row>
    <row r="66" spans="2:9" x14ac:dyDescent="0.25">
      <c r="B66" s="16"/>
      <c r="C66" s="16"/>
      <c r="D66" s="16"/>
      <c r="E66" s="16"/>
      <c r="F66" s="16"/>
      <c r="G66" s="31"/>
      <c r="H66" s="31"/>
      <c r="I66" s="31"/>
    </row>
    <row r="67" spans="2:9" x14ac:dyDescent="0.25">
      <c r="B67" s="16"/>
      <c r="C67" s="16"/>
      <c r="D67" s="16"/>
      <c r="E67" s="16"/>
      <c r="F67" s="16"/>
      <c r="G67" s="31"/>
      <c r="H67" s="31"/>
      <c r="I67" s="31"/>
    </row>
    <row r="68" spans="2:9" x14ac:dyDescent="0.25">
      <c r="B68" s="16"/>
      <c r="C68" s="16"/>
      <c r="D68" s="16"/>
      <c r="E68" s="16"/>
      <c r="F68" s="16"/>
      <c r="G68" s="31"/>
      <c r="H68" s="31"/>
      <c r="I68" s="31"/>
    </row>
    <row r="69" spans="2:9" x14ac:dyDescent="0.25">
      <c r="G69" s="34"/>
      <c r="H69" s="34"/>
      <c r="I69" s="34"/>
    </row>
    <row r="70" spans="2:9" x14ac:dyDescent="0.25">
      <c r="G70" s="34"/>
      <c r="H70" s="34"/>
      <c r="I70" s="34"/>
    </row>
    <row r="71" spans="2:9" x14ac:dyDescent="0.25">
      <c r="G71" s="34"/>
      <c r="H71" s="34"/>
      <c r="I71" s="34"/>
    </row>
    <row r="72" spans="2:9" x14ac:dyDescent="0.25">
      <c r="G72" s="34"/>
      <c r="H72" s="34"/>
      <c r="I72" s="34"/>
    </row>
  </sheetData>
  <mergeCells count="11">
    <mergeCell ref="E49:F49"/>
    <mergeCell ref="E50:F50"/>
    <mergeCell ref="B46:C46"/>
    <mergeCell ref="B47:C47"/>
    <mergeCell ref="C3:H3"/>
    <mergeCell ref="B5:I5"/>
    <mergeCell ref="H7:I7"/>
    <mergeCell ref="E7:G7"/>
    <mergeCell ref="C7:C8"/>
    <mergeCell ref="D7:D8"/>
    <mergeCell ref="B7:B8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2021-09-04T12:01:21Z</dcterms:modified>
</cp:coreProperties>
</file>