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ONOMIKA\Desktop\документи 2021\Жовтень 2021\"/>
    </mc:Choice>
  </mc:AlternateContent>
  <bookViews>
    <workbookView xWindow="0" yWindow="0" windowWidth="28800" windowHeight="12030"/>
  </bookViews>
  <sheets>
    <sheet name="Лист1" sheetId="1" r:id="rId1"/>
  </sheets>
  <definedNames>
    <definedName name="_xlnm.Print_Area" localSheetId="0">Лист1!$B$1:$I$59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 l="1"/>
  <c r="H51" i="1"/>
  <c r="G52" i="1"/>
  <c r="G51" i="1" l="1"/>
  <c r="G53" i="1" s="1"/>
  <c r="G44" i="1" l="1"/>
  <c r="H44" i="1" s="1"/>
  <c r="I53" i="1"/>
  <c r="G45" i="1"/>
  <c r="H45" i="1" s="1"/>
  <c r="G50" i="1"/>
  <c r="H50" i="1" s="1"/>
  <c r="G49" i="1"/>
  <c r="H49" i="1" s="1"/>
  <c r="G48" i="1"/>
  <c r="H48" i="1" s="1"/>
  <c r="G47" i="1"/>
  <c r="H47" i="1" s="1"/>
  <c r="G46" i="1"/>
  <c r="H46" i="1" s="1"/>
  <c r="G29" i="1" l="1"/>
  <c r="G19" i="1"/>
  <c r="I54" i="1" l="1"/>
  <c r="G12" i="1"/>
  <c r="G33" i="1"/>
  <c r="G18" i="1"/>
  <c r="H42" i="1"/>
  <c r="G41" i="1"/>
  <c r="G42" i="1" s="1"/>
  <c r="H39" i="1"/>
  <c r="G38" i="1"/>
  <c r="G37" i="1"/>
  <c r="G36" i="1"/>
  <c r="G34" i="1"/>
  <c r="G35" i="1"/>
  <c r="G32" i="1"/>
  <c r="G31" i="1"/>
  <c r="G30" i="1"/>
  <c r="G28" i="1"/>
  <c r="G27" i="1"/>
  <c r="G24" i="1"/>
  <c r="G25" i="1"/>
  <c r="G26" i="1"/>
  <c r="G23" i="1"/>
  <c r="G13" i="1"/>
  <c r="G14" i="1"/>
  <c r="G15" i="1"/>
  <c r="G16" i="1"/>
  <c r="G17" i="1"/>
  <c r="G20" i="1"/>
  <c r="G10" i="1"/>
  <c r="H21" i="1"/>
  <c r="H54" i="1" l="1"/>
  <c r="G39" i="1"/>
  <c r="G21" i="1"/>
  <c r="G54" i="1" l="1"/>
</calcChain>
</file>

<file path=xl/sharedStrings.xml><?xml version="1.0" encoding="utf-8"?>
<sst xmlns="http://schemas.openxmlformats.org/spreadsheetml/2006/main" count="134" uniqueCount="102">
  <si>
    <t>№ з/п</t>
  </si>
  <si>
    <t>Найменування товарів, робіт, послуг</t>
  </si>
  <si>
    <t>Одиниці виміру</t>
  </si>
  <si>
    <t>Розрахунок статті витрат*</t>
  </si>
  <si>
    <t>Джерела фінансування</t>
  </si>
  <si>
    <t>орієнтовна ціна за од. (грн.)</t>
  </si>
  <si>
    <t>кількість</t>
  </si>
  <si>
    <t>сума (грн.)</t>
  </si>
  <si>
    <t>Всього по заходу</t>
  </si>
  <si>
    <t xml:space="preserve">Всього по заходу </t>
  </si>
  <si>
    <t>Загальний бюджет проєкту (грн)**:</t>
  </si>
  <si>
    <t>Питома вага витрат до загального бюджету проєкту, %</t>
  </si>
  <si>
    <t>*Бюджет проєкту розраховується в гривнях без копійок.</t>
  </si>
  <si>
    <t>** У розрахунках цієї статті витрат обов’язково вказуються кількісні показники, ціна за одиницю та сума. Ціни мають бути обґрунтованими та не перевищувати їх середньо-статистичний розмір. При формуванні бюджету, автор проєкту має враховувати індекс споживчих цін згідно з Постановою Кабінету Міністрів України від 29 липня 2020 року №671 «Про схвалення Прогнозу економічного і соціального розвитку України на 2021–2023 роки».</t>
  </si>
  <si>
    <t>1.1</t>
  </si>
  <si>
    <t>1.2</t>
  </si>
  <si>
    <t>1.3</t>
  </si>
  <si>
    <t>1.4</t>
  </si>
  <si>
    <t>1.5</t>
  </si>
  <si>
    <t>2.1</t>
  </si>
  <si>
    <t>2.2</t>
  </si>
  <si>
    <t>2.3</t>
  </si>
  <si>
    <t>2.4</t>
  </si>
  <si>
    <t>2.5</t>
  </si>
  <si>
    <t>громадський бюджет</t>
  </si>
  <si>
    <t>заявник разом з партнерами</t>
  </si>
  <si>
    <t>«STEM - start навчальних кабінетів, як центрів наук про життя. Біо/Хімія для чайників»</t>
  </si>
  <si>
    <t>1.6</t>
  </si>
  <si>
    <t>шт.</t>
  </si>
  <si>
    <t>Закупівля обладнення для дослідів та експериментів:</t>
  </si>
  <si>
    <t>2.10</t>
  </si>
  <si>
    <t>2.11</t>
  </si>
  <si>
    <t>2.12</t>
  </si>
  <si>
    <t>2.13</t>
  </si>
  <si>
    <t>2.14</t>
  </si>
  <si>
    <t>2.15</t>
  </si>
  <si>
    <t>Закупівля меблів</t>
  </si>
  <si>
    <t>3.</t>
  </si>
  <si>
    <t>3.1.</t>
  </si>
  <si>
    <t>Поточні ремонтні роботи</t>
  </si>
  <si>
    <t>1.7</t>
  </si>
  <si>
    <t>1.8</t>
  </si>
  <si>
    <t>2.6</t>
  </si>
  <si>
    <t>2.7</t>
  </si>
  <si>
    <t>2.8</t>
  </si>
  <si>
    <t>2.9</t>
  </si>
  <si>
    <t>ІІІ. БЮДЖЕТ ПРОЄКТУ</t>
  </si>
  <si>
    <t>Закупівля інтерактивно-цифрового обладнання для кабінетів  біології та хімії:</t>
  </si>
  <si>
    <t>1.9.</t>
  </si>
  <si>
    <t>1.10</t>
  </si>
  <si>
    <t>2.16</t>
  </si>
  <si>
    <t>Комплект: стіл учнівський 2-місний з полкою + 2 стільця</t>
  </si>
  <si>
    <t>м2</t>
  </si>
  <si>
    <t xml:space="preserve">Набір моделей "Скелет людини 170 см",  "Череп людини",  "Череп людини з розфарбованими кістками" </t>
  </si>
  <si>
    <t>4.1.</t>
  </si>
  <si>
    <t>Закупівля плит OSB з укладанням в кабінеті хімії</t>
  </si>
  <si>
    <t>послуга</t>
  </si>
  <si>
    <t>Заміна кабелів живлення, розеток, вимикачів в кабінетах хімії та біології</t>
  </si>
  <si>
    <t>4.3.</t>
  </si>
  <si>
    <t>4.2.</t>
  </si>
  <si>
    <t>Закупівля кабелю електроживлення для кабінетів хімії та біології</t>
  </si>
  <si>
    <t>м.п.</t>
  </si>
  <si>
    <t>4.4.</t>
  </si>
  <si>
    <t>Закупівля розеток, вимикачів для кабінетів хімії та біології</t>
  </si>
  <si>
    <t>4.5.</t>
  </si>
  <si>
    <t>Встановлення натяжної стелі в кабінетах хімії та біології</t>
  </si>
  <si>
    <t>4.6.</t>
  </si>
  <si>
    <t xml:space="preserve">Закупівля металопластикових дверей </t>
  </si>
  <si>
    <t>од.</t>
  </si>
  <si>
    <t>4.7.</t>
  </si>
  <si>
    <t>Заміна дверей на металопластикові</t>
  </si>
  <si>
    <t>4.8.</t>
  </si>
  <si>
    <t>Малярно-штукатурні роботи стін та дверних відкосів з урахуванням матеріалав в кабінетах хімії та біології</t>
  </si>
  <si>
    <t>4.9.</t>
  </si>
  <si>
    <t>Закупівля та укладання лінолеуму</t>
  </si>
  <si>
    <r>
      <rPr>
        <b/>
        <sz val="11"/>
        <color theme="1"/>
        <rFont val="Times New Roman"/>
        <family val="1"/>
        <charset val="204"/>
      </rPr>
      <t xml:space="preserve">Окуляри віртуальної реальності BOBOVR-Z4 з наушниками                                                                              </t>
    </r>
    <r>
      <rPr>
        <sz val="11"/>
        <color theme="1"/>
        <rFont val="Times New Roman"/>
        <family val="1"/>
        <charset val="204"/>
      </rPr>
      <t>Основні
Джерело сигналу А втономно Пристрій
Сумісність Android, iOS
Максимальна діагональ смартфона 6 "
Інтерфейс Підключення Bluetooth
Вбудовані навушники Так
Бездротовій зв'язок: Bluetooth 3.0
Радіус Дії: до 10 м
Аудіо система:
Чутлівість навушніків: 98 dB
Частотний діапазон: 20 - 20,000 Hz</t>
    </r>
  </si>
  <si>
    <r>
      <rPr>
        <b/>
        <sz val="11"/>
        <color theme="1"/>
        <rFont val="Times New Roman"/>
        <family val="1"/>
        <charset val="204"/>
      </rPr>
      <t xml:space="preserve">Мікроскопи для вчителя: мікроскоп шкільний SIGETA Elementary 40x-400x, мікроскоп біологічний  або аналог з наступнми характеристиками:   </t>
    </r>
    <r>
      <rPr>
        <sz val="11"/>
        <color theme="1"/>
        <rFont val="Times New Roman"/>
        <family val="1"/>
        <charset val="204"/>
      </rPr>
      <t xml:space="preserve">                                                                                      </t>
    </r>
    <r>
      <rPr>
        <sz val="9"/>
        <color theme="1"/>
        <rFont val="Times New Roman"/>
        <family val="1"/>
        <charset val="204"/>
      </rPr>
      <t xml:space="preserve">Технічні характеристики
Класифікація: біологічний
Призначення: навчальний
Збільшення: 40x-400x
Об'єктиви: ахроматичні, на 4x, 10x і 40x
Окуляр: WF10x/16 мм
Оптична довжина тубуса: 160 мм
Метод мікроскопії: світлого поля
Фокусування: грубе і точне, з роздільним керуванням
Предметний столик: 110 x 120 мм, нерухомий
Хід механізмів макро- і мікрогвинта: 20 мм і 1.4 мм відпов.
Освітлення: за допомогою плоско-увігнутого дзеркальця                                                                               Камера для мікроскопу 2 Мп </t>
    </r>
    <r>
      <rPr>
        <sz val="11"/>
        <color theme="1"/>
        <rFont val="Times New Roman"/>
        <family val="1"/>
        <charset val="204"/>
      </rPr>
      <t xml:space="preserve">
</t>
    </r>
  </si>
  <si>
    <r>
      <rPr>
        <b/>
        <sz val="11"/>
        <color theme="1"/>
        <rFont val="Times New Roman"/>
        <family val="1"/>
        <charset val="204"/>
      </rPr>
      <t>Набір хімічних реактивів для дослідів та експериментів  (комплект 4) Chemical-SET</t>
    </r>
    <r>
      <rPr>
        <sz val="11"/>
        <color theme="1"/>
        <rFont val="Times New Roman"/>
        <family val="1"/>
        <charset val="204"/>
      </rPr>
      <t xml:space="preserve">                                                                                                               </t>
    </r>
    <r>
      <rPr>
        <sz val="9"/>
        <color theme="1"/>
        <rFont val="Times New Roman"/>
        <family val="1"/>
        <charset val="204"/>
      </rPr>
      <t>1. Алюміній азотнокислий 9-водн, ч0,10кг., 2. Алюміній гранульований, чда0,10кг., 3. Амоній двухромовокислий, ч0,20кг., 4. Амоній хлористий, ч0,10кг.+0,2, 5. Амоній оцтовокислий, ч0,10кг., 6. Амоній сірчанокислий, хч0,10кг., 7. Барій гідроокис 8-водн., чда0,10кг., 8. Барій хлористий, тех0,10кг., 9. Борна кислота, ч0,10кг., 10. Гліцерин, фарм (1л=1,26кг)0,10кг., 11. Глюкоза, харчова0,10кг.
12. Залізо (II) сірчанокисле, тех, Укр.0,10кг., 13. Залізо (III) хлорид 6-водн, чда0,10кг., 14. Калій азотнокислий, ч0,20кг., 15. Калій роданистий, ч УКТЗЕД 2842908000 0,10кг., 16. Калій фосфорнокислий 2-зам., ч0,10кг., 17. Калій вуглекислий б/в, ч0,10кг., 18. Калій вуглекислий кислий, харч0,10кг., 19. Калій гідроксид, ч0,20кг, 20. Калій двухромовокислий, ч (біхромат)0,10кг., 21. Калій залізосинеродистий (жовта кров. сіль), ч0,10кг., 22. Калій йодистий, чда0,10кг., 23. Калій хлористий, ч0,20кг., 24. Марганець (IV) оксид, ч0,10кг., 25. Кальцій фосфорнокислий 2-зам., чда0,10кг., 26. Кальцій гідроокис, ч0,10кг., 27. Літій фтористий, чда0,10кг., 28. Магній хлористий б/в, ч0,10кг., 29. Магній сірчанокислий 7-водн, ч0,10кг., 30. Мідь (II) хлорид, ч0,10кг., 31. Мідь (II) окис, чда0,10кг., 32. Мідь сірчанокисла 5-вод, тех0,10кг., 33. Натрій гідроокись, ч0,20кг.+ 0,2, 34. Натрій кремнекислий силікат, ч0,10кг., 35. Натрій бромистий, чда0,10кг., 36. Натрій сірчанокислий б/в, ч0,10кг., 37. Натрій фосфорнокислий 2-зам 12-вод. чда0,10кг., 38. Натрій фтористий, ч0,10кг., 39. Натрій хлористий, чда0,10кг., 40. Натрій вуглекислий б/в, чда0,10кг., 41. Сечовина (карбамід), ч0,20кг., 42. Сірка осаджена0,10кг., 43. Цинк гранульований, чда0,10кг., 44. Цинк сірчанокислий, тех0,10кг., 45. Цинк хлористий, ч0,10кг.</t>
    </r>
    <r>
      <rPr>
        <sz val="11"/>
        <color theme="1"/>
        <rFont val="Times New Roman"/>
        <family val="1"/>
        <charset val="204"/>
      </rPr>
      <t xml:space="preserve">
</t>
    </r>
  </si>
  <si>
    <r>
      <rPr>
        <b/>
        <sz val="11"/>
        <color theme="1"/>
        <rFont val="Times New Roman"/>
        <family val="1"/>
        <charset val="204"/>
      </rPr>
      <t xml:space="preserve">Інтерактивна дошка INTECH RD80F або аналог з наступнми характеристиками: </t>
    </r>
    <r>
      <rPr>
        <sz val="11"/>
        <color theme="1"/>
        <rFont val="Times New Roman"/>
        <family val="1"/>
        <charset val="204"/>
      </rPr>
      <t xml:space="preserve">                                                                                            </t>
    </r>
    <r>
      <rPr>
        <sz val="9"/>
        <color theme="1"/>
        <rFont val="Times New Roman"/>
        <family val="1"/>
        <charset val="204"/>
      </rPr>
      <t>Діагональ 80 "
Інтерфейс USB 2.0
Співвідношення сторін 4: 3
Розмір робочої області: 165.6 x 125 см
Швидкість курсора: 180 т / с
Швидкість передачі: 12 м / с
Дозвіл: 32768x32768
Принцип роботи: інфрачервоні датчики
Робоча температура: -20 ° C ~ + 60 ° C
Робоча вологість: 10 ~ 90%
колір Silver</t>
    </r>
    <r>
      <rPr>
        <sz val="11"/>
        <color theme="1"/>
        <rFont val="Times New Roman"/>
        <family val="1"/>
        <charset val="204"/>
      </rPr>
      <t xml:space="preserve">
                                        </t>
    </r>
  </si>
  <si>
    <r>
      <rPr>
        <b/>
        <sz val="11"/>
        <color theme="1"/>
        <rFont val="Times New Roman"/>
        <family val="1"/>
        <charset val="204"/>
      </rPr>
      <t xml:space="preserve">Набір мікропрепаратів </t>
    </r>
    <r>
      <rPr>
        <sz val="11"/>
        <color theme="1"/>
        <rFont val="Times New Roman"/>
        <family val="1"/>
        <charset val="204"/>
      </rPr>
      <t xml:space="preserve">для вивчення біології, лабораторний, "Загальна біологія", "Гриби", "Ботаніка", "Біологія", "Анатомія", "Зоологія" </t>
    </r>
  </si>
  <si>
    <r>
      <t xml:space="preserve">Персональний портативний ноутбук з передвстановленою ОС Windows 10                                     </t>
    </r>
    <r>
      <rPr>
        <sz val="9"/>
        <color theme="1"/>
        <rFont val="Times New Roman"/>
        <family val="1"/>
        <charset val="204"/>
      </rPr>
      <t>дисплей: 15.6‘‘
процессор: intel core i7
ОЗУ: 8Гб
накопитель: SSD 256Gb
OC: Windows 10</t>
    </r>
  </si>
  <si>
    <r>
      <rPr>
        <b/>
        <sz val="11"/>
        <color theme="1"/>
        <rFont val="Times New Roman"/>
        <family val="1"/>
        <charset val="204"/>
      </rPr>
      <t xml:space="preserve">Інтерактивна панель INTBOARD GT86 (Android 9) або аналог з наступнми характеристиками: </t>
    </r>
    <r>
      <rPr>
        <sz val="9"/>
        <color theme="1"/>
        <rFont val="Times New Roman"/>
        <family val="1"/>
        <charset val="204"/>
      </rPr>
      <t>Діагональ 86” дюймів
Ефективна область відображення 1913 мм (W) x 1084 мм (H)
Співвідношення сторін 16:9
Яскравість 400 cd/м2
Контрастність 4000:1
Роздільна здатність 1920 * 1080 (Android) 3840*2160 (Windows)
Кут огляду 178°
Ефективна площа торкання 1913 x 1084 мм
Поверхня екрана Загартоване скло
Підтримка форматів відео:
MPEG1, MPEG2, MPEG4, H264, RM, RMVB, MOV, MJPEG, VC1, Divx, FLV
Аудіо: WMA, MP3, M4A, AAC
Графіка: JPG, BMP, PNG
Швидкість курсору - до 300 точок на секунду
Технологія - інфрачервона
Мультитач 40 торкань
Потужність динаміків 2 х 15 Вт
Вага нетто, кг 75
Вага в пакуванні, кг 105
Входи/входи
Передня панель: вхід HDMI, USB для ПК – 2 шт., USB для тачскріна. Задня панель: RS232 – 1шт., вхід мікрофона, слот для SD карт, USB 3.0 — 2 шт., HDMI – 2 шт., вихід SPDIF, вхід AV, вихід AV OUT, вхід для навушників, вхід VGA, аудіо вхід, вихід VGA, вхід RJ45 LAN, вихід RJ45, YPBPR – 1 шт
Комплект поставки
Панель, пульт ДК, кабель живлення 1,5 м, кабель USB 3 м, маркер – 2 шт., гарантійний талон, інструкція користувача, настінне кріплення, ПЗ Intboard Easy Start, телескопічна вказівка.
ХАРАКТЕРИСТИКИ OPS ПК (ПОСТАВЛЯЄТЬСЯ ОПЦІЙНО)
Процесор Intel Core i3/i5/i7
Оперативна пам'ять 4Gb/8Gb/16Gb
Вбудована пам'ять (SSD или HDD) 128GB / 256GB / 512GB / 1024GB
Операційна система Microsoft Windows 10 x 64 Ukranian</t>
    </r>
    <r>
      <rPr>
        <sz val="11"/>
        <color theme="1"/>
        <rFont val="Times New Roman"/>
        <family val="1"/>
        <charset val="204"/>
      </rPr>
      <t xml:space="preserve">
</t>
    </r>
  </si>
  <si>
    <r>
      <rPr>
        <b/>
        <sz val="11"/>
        <color theme="1"/>
        <rFont val="Times New Roman"/>
        <family val="1"/>
        <charset val="204"/>
      </rPr>
      <t xml:space="preserve">Документ-камераEpson ELPDC13 (V12H757040) або аналог з наступнми характеристиками: </t>
    </r>
    <r>
      <rPr>
        <sz val="9"/>
        <color theme="1"/>
        <rFont val="Times New Roman"/>
        <family val="1"/>
        <charset val="204"/>
      </rPr>
      <t xml:space="preserve">Особливості
• Запис відео з пультом ДУ
Відео:
• Пристрій, що зчитує: 1 / 2.7 "CMOS Sensor
• Дозвіл: Full HD 1080p (1920x1080)
• Частота кадрів: MAX 30fps
Оптична система:
• Лінзи: F = 2
• Робоча поверхня: 297 х 526 мм
• Коефіцієнт збільшення: 16x Цифровий
• Фокус: Auto
мікрофон:
• Наявність: Є (вбудований)
пам'ять:
• SD Card: Сумісність з SD / SDHC (128 Мб - 32 ГБ)
роз'єми:
• Входи: VGA 15pin х1, USB B x1, SD Card x1
• Виходи: VGA 15pin х1, HDMI x1
підсвічування:
• Верхня: White LED х 2
• Яскравість: 250 люмен                                         </t>
    </r>
  </si>
  <si>
    <r>
      <rPr>
        <b/>
        <sz val="11"/>
        <color theme="1"/>
        <rFont val="Times New Roman"/>
        <family val="1"/>
        <charset val="204"/>
      </rPr>
      <t xml:space="preserve">Короткофокусний проектор InFocus IN114BBST  або аналог з наступнми характеристиками:  </t>
    </r>
    <r>
      <rPr>
        <sz val="9"/>
        <color theme="1"/>
        <rFont val="Times New Roman"/>
        <family val="1"/>
        <charset val="204"/>
      </rPr>
      <t xml:space="preserve">Підтримувані дозволидо XGA (1024 x 768)
Рівень шуму 30 дБ
Підтримка 3D так
Об'єктив
Коефіцієнт масштабування  1.1 x
Фокусна відстань 7.15 мм
Лампа
Потужність лампи 203 Вт
Строк служби 15 000 годин
Відео
Підтрімуваній стандарт відео PAL, SECAM, NTSC
Аудіо
Вбудований динаміктак
Загальна потужність звуку 5 Вт (1 х 5 Вт)
Управління
Пульт керуваннятак
Інтерфейси
Порти і роз'єми 2 x 3.5 мм (audio in), 1 x VGA-Out, 1 x USB (type A), 1 x S-Video, 1 x RS232, 2 x HDMI
</t>
    </r>
    <r>
      <rPr>
        <sz val="11"/>
        <color theme="1"/>
        <rFont val="Times New Roman"/>
        <family val="1"/>
        <charset val="204"/>
      </rPr>
      <t xml:space="preserve">
</t>
    </r>
  </si>
  <si>
    <r>
      <t xml:space="preserve">Короткофокусний проектор  Viewsonic PS501X або аналог з наступнми характеристиками: </t>
    </r>
    <r>
      <rPr>
        <sz val="9"/>
        <color theme="1"/>
        <rFont val="Times New Roman"/>
        <family val="1"/>
        <charset val="204"/>
      </rPr>
      <t>Підтримуваний дозвіл
Від VGA (640 x 480) до FullHD (1920 x 1080)
Фізичний дозвіл 1024x768
Діапазон проекційної відстані, м (хв-макс) 0.74 - 2.23
Діагональ екрану, м (хв - макс) 1.524 - 7.62
Джерело світла Лампові
Функції та можливості
Інтерфейси і відеосигнали
1 x HDMI, 2 x Вхід VGA, 1 x Вихід VGA, 1 x RS232, 1 x Video, 1 x USB, 1 x Mini-USB, 1 х Аудіовхід, 1 х                                        Аудіовихід                                                                                                                                                              Видеосігнали: Підтримувані системи мовлення: NTSC / PAL / SECAM
Підтримувані формати вхідного сигналу: 480i, 480p, 576i, 576p, 720p, 1080i, 1080p
Призначені для користувача функцій і додаткових параметри
Передача кольору: 1.07 млрд квітів
Термін служби джерела світла (нормальний / SuperEco): 5000/15000
Лампа, Вт: 190 Вт
Розсіювач: F = 2.6, f = 6.9 мм
Трапецеїдальні спотворення: +/- 40 ° (по вертикалі)
Зрушення об'єктива проектора: 130% + / - 5%
Сумісні 3D-окуляри DLP Link
Особливості- з 3D, з пультом ДУ
Співвідношення сторін зображення 3: 4</t>
    </r>
  </si>
  <si>
    <r>
      <rPr>
        <b/>
        <sz val="11"/>
        <color theme="1"/>
        <rFont val="Times New Roman"/>
        <family val="1"/>
        <charset val="204"/>
      </rPr>
      <t xml:space="preserve">Багатофункціональний пристрій EPSON (БФП) з СНПЧ або аналог з наступнми характеристиками: </t>
    </r>
    <r>
      <rPr>
        <sz val="9"/>
        <color theme="1"/>
        <rFont val="Times New Roman"/>
        <family val="1"/>
        <charset val="204"/>
      </rPr>
      <t xml:space="preserve">Формат друку A4
Кількість квітів 4
Тип з'єднання Wi-Fi, USB
Пристрій МФУ (принтер / сканер / копір)
Друк без наявності ПК є
Технологія друку струменевий
Дозвіл друку 5760x1440 dpi
властивості СКАНЕРА
Оптичний дозвіл сканера 1200x2400 dpi
Тип сканера планшетний
  </t>
    </r>
  </si>
  <si>
    <r>
      <rPr>
        <b/>
        <sz val="11"/>
        <color theme="1"/>
        <rFont val="Times New Roman"/>
        <family val="1"/>
        <charset val="204"/>
      </rPr>
      <t xml:space="preserve">3D голографічний проектор вентилятор Led Holographic Fan Z-light 40см або аналог з наступнми характеристиками: </t>
    </r>
    <r>
      <rPr>
        <sz val="11"/>
        <color theme="1"/>
        <rFont val="Times New Roman"/>
        <family val="1"/>
        <charset val="204"/>
      </rPr>
      <t>Програвання: з SD карти
Період роботи: 10 років
Формат контенту: mp4, avi, gif, jpg, png
Кут Огляду: 150 градусів
Розмір проекції: 40см
Дозвіл: 445 * 445 пікселів</t>
    </r>
  </si>
  <si>
    <r>
      <rPr>
        <b/>
        <sz val="11"/>
        <color theme="1"/>
        <rFont val="Times New Roman"/>
        <family val="1"/>
        <charset val="204"/>
      </rPr>
      <t xml:space="preserve">Цифровий вимірювальний комп'ютерний комплекс для кабінету біології (комплект вчителя):  </t>
    </r>
    <r>
      <rPr>
        <sz val="9"/>
        <color theme="1"/>
        <rFont val="Times New Roman"/>
        <family val="1"/>
        <charset val="204"/>
      </rPr>
      <t xml:space="preserve">Цифровий вимірювальний комп’ютерний комплекс дозволяє проводити велику кількість лабораторних дослідів, практичних робіт та здійснювати демонстрацію явищ. Можливості ЦВКК Vernier: швидка підготовка до навчальних занять та зручне використання, повна відповідність вимогам навчальних закладів, висока точність та практичний досвід роботи в умовах «реальної лабораторії», будована пам’ять та можливість працювати під різними операційними системами, відтворення інформації на вбудований дисплей чи екран проектору, підтримка великої кількості датчиків, можливість розширення функцій та замовлення аксесуарів. До комплекту вчителя входить датчики згідно переліку 704 Наказу МОН. набір кабелів у кількості, достатній для підключення аналогово-цифрового перетворювача та датчиків; методичний посібник; інструкція. </t>
    </r>
  </si>
  <si>
    <r>
      <rPr>
        <b/>
        <sz val="11"/>
        <color theme="1"/>
        <rFont val="Times New Roman"/>
        <family val="1"/>
        <charset val="204"/>
      </rPr>
      <t xml:space="preserve">Набір моделей  "Анатомія людини" у складі 12 моделей  </t>
    </r>
    <r>
      <rPr>
        <sz val="11"/>
        <color theme="1"/>
        <rFont val="Times New Roman"/>
        <family val="1"/>
        <charset val="204"/>
      </rPr>
      <t xml:space="preserve"> </t>
    </r>
    <r>
      <rPr>
        <sz val="9"/>
        <color theme="1"/>
        <rFont val="Times New Roman"/>
        <family val="1"/>
        <charset val="204"/>
      </rPr>
      <t>До складу набору «Анатомія людини» входять моделі:
торс людини 85см
скелет (170 см);
легені
нирка
серце (мале)
будова зуба;
око
гортань
шлунок
череп
головний мозок людини
печінка</t>
    </r>
  </si>
  <si>
    <r>
      <rPr>
        <b/>
        <sz val="11"/>
        <color theme="1"/>
        <rFont val="Times New Roman"/>
        <family val="1"/>
        <charset val="204"/>
      </rPr>
      <t xml:space="preserve">Прилад для отримання та збору газів. </t>
    </r>
    <r>
      <rPr>
        <sz val="9"/>
        <color theme="1"/>
        <rFont val="Times New Roman"/>
        <family val="1"/>
        <charset val="204"/>
      </rPr>
      <t>Призначений для одержання газів при проведенні лабораторних дослідів та практичних занять з курсу хімії.</t>
    </r>
  </si>
  <si>
    <r>
      <rPr>
        <b/>
        <sz val="11"/>
        <color theme="1"/>
        <rFont val="Times New Roman"/>
        <family val="1"/>
        <charset val="204"/>
      </rPr>
      <t xml:space="preserve">Еко-тестер GREENTEST ECO6 + Риба (3 в 1 - нітрат тестор, дозиметр-радіометр, жорсткість води). </t>
    </r>
    <r>
      <rPr>
        <sz val="9"/>
        <color theme="1"/>
        <rFont val="Times New Roman"/>
        <family val="1"/>
        <charset val="204"/>
      </rPr>
      <t>Вимірювання накопиченої дози радіації, накопиченої дози гамма-випромінювання, радіаційного фону, вмісту у воді важких металів, солей, вмісту нітратів в продуктах, температури; Діапазон і точність вимірювань: вимірювання потужності еквівалентної дози (ПЕД) гамма-випромінювання: до 1000 мкЗв / год; Похибка вимірювання ПЕД гамма-випромінювання: ± 15%; Джерело живлення: Акумулятор Li-ion, батарейки; Сенсорний РК-дисплей з роздільною здатністю 320 х 240 пікселів; До 6 годин автономної роботи і зарядка від USB-кабелю; Легкий і компактний корпус; Діапазон робочих температур: від 0 до + 50 ° C; Клас захисту: IP20</t>
    </r>
  </si>
  <si>
    <r>
      <rPr>
        <b/>
        <sz val="11"/>
        <color theme="1"/>
        <rFont val="Times New Roman"/>
        <family val="1"/>
        <charset val="204"/>
      </rPr>
      <t xml:space="preserve">Комплект приладів для учнів з лотком з хімії:  </t>
    </r>
    <r>
      <rPr>
        <sz val="9"/>
        <color theme="1"/>
        <rFont val="Times New Roman"/>
        <family val="1"/>
        <charset val="204"/>
      </rPr>
      <t>штатив для 10 пробірок, пробірки 20 мл – 10 шт., спиртівка для спалювання сухого палива, сухе паливо, пробіркотримач, скляна паличка, ложка для спалювання, фільтрувальний папір, універсальний індикаторний папір, крапельниця Шустера ЗП-17,5 ХС (для лакмусу, 50 мл), крапельниця Шустера ЗП-17,5 ХС (для метилоранжу, 50 мл), крапельниця Шустера ЗП-17,5 ХС (для фенолфталеїну, 50 мл), стакан скляний мірний 150 мл</t>
    </r>
  </si>
  <si>
    <r>
      <rPr>
        <b/>
        <sz val="11"/>
        <color theme="1"/>
        <rFont val="Times New Roman"/>
        <family val="1"/>
        <charset val="204"/>
      </rPr>
      <t xml:space="preserve">Набір пластикових стендів з біології:   </t>
    </r>
    <r>
      <rPr>
        <sz val="9"/>
        <color theme="1"/>
        <rFont val="Times New Roman"/>
        <family val="1"/>
        <charset val="204"/>
      </rPr>
      <t>1. Будова тваринної клітини, 2. Генетика. Закони Г. Менделя 3. Будова рослинної клітини 4. Будова мікроскопа 5. Основні форми бактерій 6. Рівні організації живої природи 7. Утворення клітин. Мітоз. Мейоз 8. Життєвий цикл рослини відділу Покритонасінні</t>
    </r>
  </si>
  <si>
    <r>
      <rPr>
        <b/>
        <sz val="11"/>
        <color theme="1"/>
        <rFont val="Times New Roman"/>
        <family val="1"/>
        <charset val="204"/>
      </rPr>
      <t xml:space="preserve">Набір пластикових стендів з хімії   </t>
    </r>
    <r>
      <rPr>
        <sz val="9"/>
        <color theme="1"/>
        <rFont val="Times New Roman"/>
        <family val="1"/>
        <charset val="204"/>
      </rPr>
      <t>Ряд активності металів 1200х200мм
Ряд електронегативності 1200х200мм
Правила поведінки 450х750мм
Розчинність кислот, основ і солей у воді 1000х1000
Періодична система 1200х1000мм
Кількісні величини в хімії 700х1000мм
Складні неорганічні речовини 700х1000мм
Класифікація органічних речовин 700х1000мм
Якісні реакції на аніони та катіони 700х1000мм
Комплект пластикових стендів в кабінет хімії. Поверхня стендів стійка до миючих засобів, зображення не стирається і залишається незмінним протягом усього терміну експлуатації. Всі стенди укомплектовані шурупами для кріплення на стіну.</t>
    </r>
  </si>
  <si>
    <r>
      <rPr>
        <b/>
        <sz val="11"/>
        <color theme="1"/>
        <rFont val="Times New Roman"/>
        <family val="1"/>
        <charset val="204"/>
      </rPr>
      <t>Демонстраційний набір для складання об'ємних моделей молекул.</t>
    </r>
    <r>
      <rPr>
        <sz val="11"/>
        <color theme="1"/>
        <rFont val="Times New Roman"/>
        <family val="1"/>
        <charset val="204"/>
      </rPr>
      <t xml:space="preserve"> </t>
    </r>
    <r>
      <rPr>
        <sz val="9"/>
        <color theme="1"/>
        <rFont val="Times New Roman"/>
        <family val="1"/>
        <charset val="204"/>
      </rPr>
      <t>Комплектація набору і технічні характеристики:
- куля жовтого кольору (сірка), має 2 отвори, діаметр кулі 5 см. Кількість: 1 шт.
- кулі зеленого кольору (хлор), мають 1 отвір, діаметр куль 5 см. Кількість: 2 шт.
- кулі темно-синього кольору (азот аміачний, азот для нітрогрупи), мають 1 отвір - 2 штуки, 3 отвора - 1 штука, 4 отвори - 1 шт., діаметр куль 4 см. Кількість 4 шт.
- кулі блакитного кольору (кисень ефірний, кисень карбонільний), мають 1 отвір - 2 шт., 2 отвори - 3 шт., діаметр куль 4 см. Кількість 5 шт.
- кулі помаранчевого кольору (водень), мають 1 отвір, діаметр куль 3 см. Кількість 20 шт.
- кулі чорного кольору (вуглець аліфатичний, вуглець етиленовий, вуглець ацетиленовий, вуглець ароматичний), мають 2 отвори - 3 шт., 3 отвори - 14 шт., 4 отвори - 6 шт., діаметр куль 4 см. Кількість 23 шт.
- з'єднання - 1,5 см, 50 штук.</t>
    </r>
  </si>
  <si>
    <r>
      <rPr>
        <b/>
        <sz val="11"/>
        <color theme="1"/>
        <rFont val="Times New Roman"/>
        <family val="1"/>
        <charset val="204"/>
      </rPr>
      <t>Комплект моделей кристалічних граток. К</t>
    </r>
    <r>
      <rPr>
        <sz val="9"/>
        <color theme="1"/>
        <rFont val="Times New Roman"/>
        <family val="1"/>
        <charset val="204"/>
      </rPr>
      <t>омплект входить 6 моделей граток:
Кристалічна гратка алмазу
Кристалічна гратка міді
Кристалічна гратка хлорида натрію
Кристалічна гратка вуглекислого газу
Кристалічна гратка льоду
Кристалічна гратка йоду</t>
    </r>
  </si>
  <si>
    <r>
      <rPr>
        <b/>
        <sz val="11"/>
        <color theme="1"/>
        <rFont val="Times New Roman"/>
        <family val="1"/>
        <charset val="204"/>
      </rPr>
      <t>Мікроскоп для учнів</t>
    </r>
    <r>
      <rPr>
        <sz val="11"/>
        <color theme="1"/>
        <rFont val="Times New Roman"/>
        <family val="1"/>
        <charset val="204"/>
      </rPr>
      <t xml:space="preserve">. </t>
    </r>
    <r>
      <rPr>
        <sz val="9"/>
        <color theme="1"/>
        <rFont val="Times New Roman"/>
        <family val="1"/>
        <charset val="204"/>
      </rPr>
      <t>Технічні характеристики:
збільшення мікроскопа: 50х 125х 600х (80х 200х 800х);
збільшення об’єктивів: 4х10х 40х;
збільшення окуляра: 12,5х (20х);
лінійне поле в просторі зображення: 16 мм;
механічна довжина тубуса: 160 мм;
розміри платформи предметного столика: 105х110 мм.</t>
    </r>
    <r>
      <rPr>
        <sz val="11"/>
        <color theme="1"/>
        <rFont val="Times New Roman"/>
        <family val="1"/>
        <charset val="204"/>
      </rPr>
      <t xml:space="preserve"> </t>
    </r>
  </si>
  <si>
    <t>комплект</t>
  </si>
  <si>
    <r>
      <rPr>
        <b/>
        <sz val="11"/>
        <color theme="1"/>
        <rFont val="Times New Roman"/>
        <family val="1"/>
        <charset val="204"/>
      </rPr>
      <t xml:space="preserve">Апарат для дистиляції води.  </t>
    </r>
    <r>
      <rPr>
        <sz val="9"/>
        <color theme="1"/>
        <rFont val="Times New Roman"/>
        <family val="1"/>
        <charset val="204"/>
      </rPr>
      <t>Дистилятор призначений для демонстрації пристрою його роботи і одержання дистильованої води в невеликих обсягах при проведенні практичних робіт в загальноосвітніх школах, навчальних закладах інших рівнів і промислових лабораторіях.                                                                                                          Технічні характеристики:
Напруга живлення плитки, В/Гц - 220/50
Вага, кг не больше - 5,0</t>
    </r>
    <r>
      <rPr>
        <sz val="11"/>
        <color theme="1"/>
        <rFont val="Times New Roman"/>
        <family val="1"/>
        <charset val="204"/>
      </rPr>
      <t xml:space="preserve">
</t>
    </r>
  </si>
  <si>
    <r>
      <rPr>
        <b/>
        <sz val="11"/>
        <color theme="1"/>
        <rFont val="Times New Roman"/>
        <family val="1"/>
        <charset val="204"/>
      </rPr>
      <t>Штатив для фронтальних робіт.</t>
    </r>
    <r>
      <rPr>
        <sz val="11"/>
        <color theme="1"/>
        <rFont val="Times New Roman"/>
        <family val="1"/>
        <charset val="204"/>
      </rPr>
      <t xml:space="preserve"> </t>
    </r>
    <r>
      <rPr>
        <sz val="9"/>
        <color theme="1"/>
        <rFont val="Times New Roman"/>
        <family val="1"/>
        <charset val="204"/>
      </rPr>
      <t>Штатив є допоміжним навчальним обладнанням для складання установок, закріплення різних приладів, лабораторного посуду при проведенні учнями лабораторних дослідів і практичних занять з фізики, хімії та біології.  Комплектність
підставка - стійка 300х150 мм- 1 шт.,
стрижень 60 см - 1 шт.,
тримач шарнірний вильчастий двосторонній - 2 шт.,
тримач великий трипальцевий - 2 шт.,
тримач великий вильчастий - 2 шт.,
кільце підтримуюче (набір 3 шт.) - 1 набір,
тримач шарнірний для термометра - 1 шт.,
затискачі кріплення - 5 шт.</t>
    </r>
    <r>
      <rPr>
        <sz val="11"/>
        <color theme="1"/>
        <rFont val="Times New Roman"/>
        <family val="1"/>
        <charset val="204"/>
      </rPr>
      <t xml:space="preserve">
</t>
    </r>
  </si>
  <si>
    <r>
      <rPr>
        <b/>
        <sz val="11"/>
        <color theme="1"/>
        <rFont val="Times New Roman"/>
        <family val="1"/>
        <charset val="204"/>
      </rPr>
      <t xml:space="preserve">Демонстраційний набір для моделювання будови органічних речовин.  </t>
    </r>
    <r>
      <rPr>
        <sz val="9"/>
        <color theme="1"/>
        <rFont val="Times New Roman"/>
        <family val="1"/>
        <charset val="204"/>
      </rPr>
      <t>Комплектність набору:
атом азоту, 5-валентний (синій) - 4 шт.,
атом азоту 3-валентний (синій) - 4 шт.,
атом кисню 2-валентний (червоний) - 4 шт.,
атом сірки 2-валентний (жовтий) - 8 шт.,
атом сірки 6-валентний (жовтий) - 4 шт.,
атом вуглецю 4-валентний (чорний) - 8 шт.,
атом фосфору 5-валентний (фіолетовий) - 4 шт.,
з'єднувальні елементи - 80 шт.,
модель бензольного кільця - 3 шт.,
валіза для зберігання і перенесення обладнання,
універсальні елементи - 4 шт.</t>
    </r>
  </si>
  <si>
    <t xml:space="preserve">            08.10.2021 р.                                                                                                                                                  (дата складання бюджету проєкту)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</si>
</sst>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charset val="204"/>
      <scheme val="minor"/>
    </font>
    <font>
      <sz val="12"/>
      <color theme="1"/>
      <name val="Times New Roman"/>
      <family val="1"/>
      <charset val="204"/>
    </font>
    <font>
      <b/>
      <i/>
      <sz val="12"/>
      <color theme="1"/>
      <name val="Times New Roman"/>
      <family val="1"/>
      <charset val="204"/>
    </font>
    <font>
      <b/>
      <i/>
      <sz val="14"/>
      <color theme="1"/>
      <name val="Times New Roman"/>
      <family val="1"/>
      <charset val="204"/>
    </font>
    <font>
      <i/>
      <sz val="12"/>
      <color theme="1"/>
      <name val="Times New Roman"/>
      <family val="1"/>
      <charset val="204"/>
    </font>
    <font>
      <i/>
      <sz val="7"/>
      <color theme="1"/>
      <name val="Times New Roman"/>
      <family val="1"/>
      <charset val="204"/>
    </font>
    <font>
      <sz val="11"/>
      <color theme="1"/>
      <name val="Times New Roman"/>
      <family val="1"/>
      <charset val="204"/>
    </font>
    <font>
      <sz val="11"/>
      <color rgb="FF000000"/>
      <name val="Times New Roman"/>
      <family val="1"/>
      <charset val="204"/>
    </font>
    <font>
      <b/>
      <sz val="11"/>
      <color theme="1"/>
      <name val="Times New Roman"/>
      <family val="1"/>
      <charset val="204"/>
    </font>
    <font>
      <b/>
      <i/>
      <sz val="11"/>
      <color theme="1"/>
      <name val="Times New Roman"/>
      <family val="1"/>
      <charset val="204"/>
    </font>
    <font>
      <sz val="7"/>
      <color theme="1"/>
      <name val="Times New Roman"/>
      <family val="1"/>
      <charset val="204"/>
    </font>
    <font>
      <sz val="10"/>
      <color rgb="FF000000"/>
      <name val="Times New Roman"/>
      <family val="1"/>
      <charset val="204"/>
    </font>
    <font>
      <sz val="12"/>
      <color rgb="FF000000"/>
      <name val="Times New Roman"/>
      <family val="1"/>
      <charset val="204"/>
    </font>
    <font>
      <sz val="9"/>
      <color theme="1"/>
      <name val="Times New Roman"/>
      <family val="1"/>
      <charset val="204"/>
    </font>
    <font>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vertical="center"/>
    </xf>
    <xf numFmtId="0" fontId="5" fillId="0" borderId="0" xfId="0" applyFont="1" applyAlignment="1">
      <alignment horizontal="right" vertical="center"/>
    </xf>
    <xf numFmtId="0" fontId="10" fillId="0" borderId="0" xfId="0" applyFont="1" applyAlignment="1">
      <alignment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2" fontId="9"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wrapText="1"/>
    </xf>
    <xf numFmtId="2" fontId="6" fillId="0" borderId="1" xfId="0" applyNumberFormat="1" applyFont="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Alignment="1">
      <alignment wrapText="1"/>
    </xf>
    <xf numFmtId="0" fontId="9"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164"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0" xfId="0" applyFont="1" applyAlignment="1">
      <alignment horizontal="left" vertical="center" wrapText="1"/>
    </xf>
    <xf numFmtId="0" fontId="9" fillId="0" borderId="1"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60"/>
  <sheetViews>
    <sheetView tabSelected="1" topLeftCell="A43" zoomScaleNormal="100" workbookViewId="0">
      <selection activeCell="B59" sqref="B59:I59"/>
    </sheetView>
  </sheetViews>
  <sheetFormatPr defaultRowHeight="15" x14ac:dyDescent="0.25"/>
  <cols>
    <col min="1" max="1" width="1.42578125" customWidth="1"/>
    <col min="2" max="2" width="4.85546875" customWidth="1"/>
    <col min="3" max="3" width="77.140625" customWidth="1"/>
    <col min="4" max="4" width="9.140625" customWidth="1"/>
    <col min="5" max="5" width="10.7109375" customWidth="1"/>
    <col min="6" max="6" width="8.5703125" customWidth="1"/>
    <col min="7" max="7" width="13" customWidth="1"/>
    <col min="8" max="8" width="12.140625" customWidth="1"/>
    <col min="9" max="9" width="13.28515625" customWidth="1"/>
    <col min="15" max="15" width="8.85546875" customWidth="1"/>
  </cols>
  <sheetData>
    <row r="4" spans="2:9" ht="19.5" x14ac:dyDescent="0.25">
      <c r="B4" s="44" t="s">
        <v>46</v>
      </c>
      <c r="C4" s="44"/>
      <c r="D4" s="44"/>
      <c r="E4" s="44"/>
      <c r="F4" s="44"/>
      <c r="G4" s="44"/>
      <c r="H4" s="44"/>
      <c r="I4" s="44"/>
    </row>
    <row r="5" spans="2:9" ht="39" customHeight="1" x14ac:dyDescent="0.25">
      <c r="B5" s="45" t="s">
        <v>26</v>
      </c>
      <c r="C5" s="45"/>
      <c r="D5" s="45"/>
      <c r="E5" s="45"/>
      <c r="F5" s="45"/>
      <c r="G5" s="45"/>
      <c r="H5" s="45"/>
      <c r="I5" s="45"/>
    </row>
    <row r="6" spans="2:9" ht="9" customHeight="1" x14ac:dyDescent="0.25">
      <c r="B6" s="2"/>
    </row>
    <row r="7" spans="2:9" ht="31.5" customHeight="1" x14ac:dyDescent="0.25">
      <c r="B7" s="47" t="s">
        <v>0</v>
      </c>
      <c r="C7" s="47" t="s">
        <v>1</v>
      </c>
      <c r="D7" s="47" t="s">
        <v>2</v>
      </c>
      <c r="E7" s="47" t="s">
        <v>3</v>
      </c>
      <c r="F7" s="47"/>
      <c r="G7" s="47"/>
      <c r="H7" s="47" t="s">
        <v>4</v>
      </c>
      <c r="I7" s="47"/>
    </row>
    <row r="8" spans="2:9" ht="55.15" customHeight="1" x14ac:dyDescent="0.25">
      <c r="B8" s="47"/>
      <c r="C8" s="47"/>
      <c r="D8" s="47"/>
      <c r="E8" s="22" t="s">
        <v>5</v>
      </c>
      <c r="F8" s="22" t="s">
        <v>6</v>
      </c>
      <c r="G8" s="22" t="s">
        <v>7</v>
      </c>
      <c r="H8" s="22" t="s">
        <v>24</v>
      </c>
      <c r="I8" s="22" t="s">
        <v>25</v>
      </c>
    </row>
    <row r="9" spans="2:9" ht="29.45" customHeight="1" x14ac:dyDescent="0.25">
      <c r="B9" s="4">
        <v>1</v>
      </c>
      <c r="C9" s="48" t="s">
        <v>47</v>
      </c>
      <c r="D9" s="48"/>
      <c r="E9" s="48"/>
      <c r="F9" s="48"/>
      <c r="G9" s="48"/>
      <c r="H9" s="48"/>
      <c r="I9" s="48"/>
    </row>
    <row r="10" spans="2:9" ht="409.15" customHeight="1" x14ac:dyDescent="0.25">
      <c r="B10" s="52" t="s">
        <v>14</v>
      </c>
      <c r="C10" s="50" t="s">
        <v>81</v>
      </c>
      <c r="D10" s="58" t="s">
        <v>28</v>
      </c>
      <c r="E10" s="54">
        <v>218970</v>
      </c>
      <c r="F10" s="56">
        <v>1</v>
      </c>
      <c r="G10" s="54">
        <f>E10*F10</f>
        <v>218970</v>
      </c>
      <c r="H10" s="54">
        <v>218970</v>
      </c>
      <c r="I10" s="40"/>
    </row>
    <row r="11" spans="2:9" ht="13.15" customHeight="1" x14ac:dyDescent="0.25">
      <c r="B11" s="53"/>
      <c r="C11" s="51"/>
      <c r="D11" s="59"/>
      <c r="E11" s="55"/>
      <c r="F11" s="57"/>
      <c r="G11" s="55"/>
      <c r="H11" s="55"/>
      <c r="I11" s="41"/>
    </row>
    <row r="12" spans="2:9" ht="179.45" customHeight="1" x14ac:dyDescent="0.25">
      <c r="B12" s="14" t="s">
        <v>15</v>
      </c>
      <c r="C12" s="13" t="s">
        <v>78</v>
      </c>
      <c r="D12" s="7" t="s">
        <v>28</v>
      </c>
      <c r="E12" s="16">
        <v>28264</v>
      </c>
      <c r="F12" s="15">
        <v>1</v>
      </c>
      <c r="G12" s="16">
        <f>E12*F12</f>
        <v>28264</v>
      </c>
      <c r="H12" s="16">
        <v>28264</v>
      </c>
      <c r="I12" s="9"/>
    </row>
    <row r="13" spans="2:9" ht="292.14999999999998" customHeight="1" x14ac:dyDescent="0.25">
      <c r="B13" s="14" t="s">
        <v>16</v>
      </c>
      <c r="C13" s="13" t="s">
        <v>82</v>
      </c>
      <c r="D13" s="7" t="s">
        <v>28</v>
      </c>
      <c r="E13" s="16">
        <v>25200</v>
      </c>
      <c r="F13" s="15">
        <v>2</v>
      </c>
      <c r="G13" s="16">
        <f t="shared" ref="G13:G20" si="0">E13*F13</f>
        <v>50400</v>
      </c>
      <c r="H13" s="16">
        <v>50400</v>
      </c>
      <c r="I13" s="9"/>
    </row>
    <row r="14" spans="2:9" ht="275.45" customHeight="1" x14ac:dyDescent="0.25">
      <c r="B14" s="14" t="s">
        <v>17</v>
      </c>
      <c r="C14" s="13" t="s">
        <v>83</v>
      </c>
      <c r="D14" s="7" t="s">
        <v>28</v>
      </c>
      <c r="E14" s="16">
        <v>32700</v>
      </c>
      <c r="F14" s="15">
        <v>1</v>
      </c>
      <c r="G14" s="16">
        <f t="shared" si="0"/>
        <v>32700</v>
      </c>
      <c r="H14" s="16">
        <v>32700</v>
      </c>
      <c r="I14" s="9"/>
    </row>
    <row r="15" spans="2:9" ht="315.60000000000002" customHeight="1" x14ac:dyDescent="0.25">
      <c r="B15" s="14" t="s">
        <v>18</v>
      </c>
      <c r="C15" s="37" t="s">
        <v>84</v>
      </c>
      <c r="D15" s="7" t="s">
        <v>28</v>
      </c>
      <c r="E15" s="16">
        <v>19137</v>
      </c>
      <c r="F15" s="15">
        <v>1</v>
      </c>
      <c r="G15" s="16">
        <f t="shared" si="0"/>
        <v>19137</v>
      </c>
      <c r="H15" s="16">
        <v>19137</v>
      </c>
      <c r="I15" s="17"/>
    </row>
    <row r="16" spans="2:9" ht="167.45" customHeight="1" x14ac:dyDescent="0.25">
      <c r="B16" s="24" t="s">
        <v>27</v>
      </c>
      <c r="C16" s="23" t="s">
        <v>85</v>
      </c>
      <c r="D16" s="25" t="s">
        <v>28</v>
      </c>
      <c r="E16" s="27">
        <v>8625</v>
      </c>
      <c r="F16" s="25">
        <v>2</v>
      </c>
      <c r="G16" s="16">
        <f t="shared" si="0"/>
        <v>17250</v>
      </c>
      <c r="H16" s="27">
        <v>17250</v>
      </c>
      <c r="I16" s="17"/>
    </row>
    <row r="17" spans="2:9" ht="131.44999999999999" customHeight="1" x14ac:dyDescent="0.25">
      <c r="B17" s="24" t="s">
        <v>40</v>
      </c>
      <c r="C17" s="23" t="s">
        <v>86</v>
      </c>
      <c r="D17" s="25" t="s">
        <v>28</v>
      </c>
      <c r="E17" s="27">
        <v>5541</v>
      </c>
      <c r="F17" s="25">
        <v>1</v>
      </c>
      <c r="G17" s="16">
        <f t="shared" si="0"/>
        <v>5541</v>
      </c>
      <c r="H17" s="27">
        <v>5541</v>
      </c>
      <c r="I17" s="17"/>
    </row>
    <row r="18" spans="2:9" ht="94.9" customHeight="1" x14ac:dyDescent="0.25">
      <c r="B18" s="24" t="s">
        <v>41</v>
      </c>
      <c r="C18" s="38" t="s">
        <v>80</v>
      </c>
      <c r="D18" s="25" t="s">
        <v>28</v>
      </c>
      <c r="E18" s="27">
        <v>27000</v>
      </c>
      <c r="F18" s="25">
        <v>2</v>
      </c>
      <c r="G18" s="16">
        <f t="shared" si="0"/>
        <v>54000</v>
      </c>
      <c r="H18" s="27">
        <v>54000</v>
      </c>
      <c r="I18" s="17"/>
    </row>
    <row r="19" spans="2:9" ht="195.6" customHeight="1" x14ac:dyDescent="0.25">
      <c r="B19" s="24" t="s">
        <v>48</v>
      </c>
      <c r="C19" s="23" t="s">
        <v>75</v>
      </c>
      <c r="D19" s="25" t="s">
        <v>28</v>
      </c>
      <c r="E19" s="27">
        <v>1016</v>
      </c>
      <c r="F19" s="25">
        <v>30</v>
      </c>
      <c r="G19" s="16">
        <f t="shared" si="0"/>
        <v>30480</v>
      </c>
      <c r="H19" s="27">
        <v>30480</v>
      </c>
      <c r="I19" s="17"/>
    </row>
    <row r="20" spans="2:9" ht="142.9" customHeight="1" x14ac:dyDescent="0.25">
      <c r="B20" s="24" t="s">
        <v>49</v>
      </c>
      <c r="C20" s="26" t="s">
        <v>87</v>
      </c>
      <c r="D20" s="25" t="s">
        <v>28</v>
      </c>
      <c r="E20" s="27">
        <v>135510</v>
      </c>
      <c r="F20" s="25">
        <v>1</v>
      </c>
      <c r="G20" s="16">
        <f t="shared" si="0"/>
        <v>135510</v>
      </c>
      <c r="H20" s="27">
        <v>135510</v>
      </c>
      <c r="I20" s="17"/>
    </row>
    <row r="21" spans="2:9" x14ac:dyDescent="0.25">
      <c r="B21" s="4"/>
      <c r="C21" s="9" t="s">
        <v>8</v>
      </c>
      <c r="D21" s="10"/>
      <c r="E21" s="10"/>
      <c r="F21" s="10"/>
      <c r="G21" s="11">
        <f>SUM(G10:G20)</f>
        <v>592252</v>
      </c>
      <c r="H21" s="11">
        <f>SUM(H10:H20)</f>
        <v>592252</v>
      </c>
      <c r="I21" s="9"/>
    </row>
    <row r="22" spans="2:9" ht="15.75" x14ac:dyDescent="0.25">
      <c r="B22" s="4">
        <v>2</v>
      </c>
      <c r="C22" s="49" t="s">
        <v>29</v>
      </c>
      <c r="D22" s="49"/>
      <c r="E22" s="49"/>
      <c r="F22" s="49"/>
      <c r="G22" s="49"/>
      <c r="H22" s="49"/>
      <c r="I22" s="49"/>
    </row>
    <row r="23" spans="2:9" ht="97.15" customHeight="1" x14ac:dyDescent="0.25">
      <c r="B23" s="5" t="s">
        <v>19</v>
      </c>
      <c r="C23" s="6" t="s">
        <v>96</v>
      </c>
      <c r="D23" s="7" t="s">
        <v>28</v>
      </c>
      <c r="E23" s="8">
        <v>4944</v>
      </c>
      <c r="F23" s="4">
        <v>18</v>
      </c>
      <c r="G23" s="8">
        <f>E23*F23</f>
        <v>88992</v>
      </c>
      <c r="H23" s="8">
        <v>88992</v>
      </c>
      <c r="I23" s="9"/>
    </row>
    <row r="24" spans="2:9" ht="207.6" customHeight="1" x14ac:dyDescent="0.25">
      <c r="B24" s="5" t="s">
        <v>20</v>
      </c>
      <c r="C24" s="23" t="s">
        <v>76</v>
      </c>
      <c r="D24" s="7" t="s">
        <v>28</v>
      </c>
      <c r="E24" s="8">
        <v>15012</v>
      </c>
      <c r="F24" s="4">
        <v>1</v>
      </c>
      <c r="G24" s="16">
        <f t="shared" ref="G24:G31" si="1">E24*F24</f>
        <v>15012</v>
      </c>
      <c r="H24" s="8">
        <v>15012</v>
      </c>
      <c r="I24" s="9"/>
    </row>
    <row r="25" spans="2:9" ht="186" customHeight="1" x14ac:dyDescent="0.25">
      <c r="B25" s="5" t="s">
        <v>21</v>
      </c>
      <c r="C25" s="23" t="s">
        <v>88</v>
      </c>
      <c r="D25" s="7" t="s">
        <v>28</v>
      </c>
      <c r="E25" s="8">
        <v>45385</v>
      </c>
      <c r="F25" s="4">
        <v>1</v>
      </c>
      <c r="G25" s="16">
        <f t="shared" si="1"/>
        <v>45385</v>
      </c>
      <c r="H25" s="8">
        <v>45385</v>
      </c>
      <c r="I25" s="9"/>
    </row>
    <row r="26" spans="2:9" ht="103.9" customHeight="1" x14ac:dyDescent="0.25">
      <c r="B26" s="5" t="s">
        <v>22</v>
      </c>
      <c r="C26" s="23" t="s">
        <v>98</v>
      </c>
      <c r="D26" s="7" t="s">
        <v>28</v>
      </c>
      <c r="E26" s="8">
        <v>5608</v>
      </c>
      <c r="F26" s="4">
        <v>5</v>
      </c>
      <c r="G26" s="16">
        <f t="shared" si="1"/>
        <v>28040</v>
      </c>
      <c r="H26" s="8">
        <v>28040</v>
      </c>
      <c r="I26" s="9"/>
    </row>
    <row r="27" spans="2:9" ht="159" customHeight="1" x14ac:dyDescent="0.25">
      <c r="B27" s="14" t="s">
        <v>23</v>
      </c>
      <c r="C27" s="23" t="s">
        <v>99</v>
      </c>
      <c r="D27" s="7" t="s">
        <v>28</v>
      </c>
      <c r="E27" s="16">
        <v>3112</v>
      </c>
      <c r="F27" s="15">
        <v>5</v>
      </c>
      <c r="G27" s="16">
        <f t="shared" si="1"/>
        <v>15560</v>
      </c>
      <c r="H27" s="16">
        <v>15560</v>
      </c>
      <c r="I27" s="17"/>
    </row>
    <row r="28" spans="2:9" ht="45.6" customHeight="1" x14ac:dyDescent="0.25">
      <c r="B28" s="14" t="s">
        <v>42</v>
      </c>
      <c r="C28" s="23" t="s">
        <v>89</v>
      </c>
      <c r="D28" s="7" t="s">
        <v>28</v>
      </c>
      <c r="E28" s="16">
        <v>516</v>
      </c>
      <c r="F28" s="15">
        <v>15</v>
      </c>
      <c r="G28" s="16">
        <f t="shared" si="1"/>
        <v>7740</v>
      </c>
      <c r="H28" s="16">
        <v>7740</v>
      </c>
      <c r="I28" s="17"/>
    </row>
    <row r="29" spans="2:9" ht="132" customHeight="1" x14ac:dyDescent="0.25">
      <c r="B29" s="14" t="s">
        <v>43</v>
      </c>
      <c r="C29" s="23" t="s">
        <v>90</v>
      </c>
      <c r="D29" s="7" t="s">
        <v>28</v>
      </c>
      <c r="E29" s="16">
        <v>6240</v>
      </c>
      <c r="F29" s="15">
        <v>2</v>
      </c>
      <c r="G29" s="16">
        <f t="shared" si="1"/>
        <v>12480</v>
      </c>
      <c r="H29" s="16">
        <v>12480</v>
      </c>
      <c r="I29" s="17"/>
    </row>
    <row r="30" spans="2:9" ht="269.45" customHeight="1" x14ac:dyDescent="0.25">
      <c r="B30" s="14" t="s">
        <v>44</v>
      </c>
      <c r="C30" s="23" t="s">
        <v>77</v>
      </c>
      <c r="D30" s="7" t="s">
        <v>28</v>
      </c>
      <c r="E30" s="16">
        <v>10000</v>
      </c>
      <c r="F30" s="15">
        <v>1</v>
      </c>
      <c r="G30" s="16">
        <f t="shared" si="1"/>
        <v>10000</v>
      </c>
      <c r="H30" s="16">
        <v>10000</v>
      </c>
      <c r="I30" s="17"/>
    </row>
    <row r="31" spans="2:9" ht="84.6" customHeight="1" x14ac:dyDescent="0.25">
      <c r="B31" s="14" t="s">
        <v>45</v>
      </c>
      <c r="C31" s="23" t="s">
        <v>91</v>
      </c>
      <c r="D31" s="7" t="s">
        <v>28</v>
      </c>
      <c r="E31" s="16">
        <v>3000</v>
      </c>
      <c r="F31" s="15">
        <v>21</v>
      </c>
      <c r="G31" s="16">
        <f t="shared" si="1"/>
        <v>63000</v>
      </c>
      <c r="H31" s="16">
        <v>63000</v>
      </c>
      <c r="I31" s="17"/>
    </row>
    <row r="32" spans="2:9" ht="59.45" customHeight="1" x14ac:dyDescent="0.25">
      <c r="B32" s="14" t="s">
        <v>30</v>
      </c>
      <c r="C32" s="28" t="s">
        <v>79</v>
      </c>
      <c r="D32" s="29" t="s">
        <v>28</v>
      </c>
      <c r="E32" s="30">
        <v>25688</v>
      </c>
      <c r="F32" s="31">
        <v>1</v>
      </c>
      <c r="G32" s="30">
        <f>E32*F32</f>
        <v>25688</v>
      </c>
      <c r="H32" s="30">
        <v>25688</v>
      </c>
      <c r="I32" s="17"/>
    </row>
    <row r="33" spans="2:9" ht="64.900000000000006" customHeight="1" x14ac:dyDescent="0.25">
      <c r="B33" s="14" t="s">
        <v>31</v>
      </c>
      <c r="C33" s="28" t="s">
        <v>92</v>
      </c>
      <c r="D33" s="29" t="s">
        <v>28</v>
      </c>
      <c r="E33" s="30">
        <v>7533</v>
      </c>
      <c r="F33" s="31">
        <v>1</v>
      </c>
      <c r="G33" s="30">
        <f>E33*F33</f>
        <v>7533</v>
      </c>
      <c r="H33" s="30">
        <v>7533</v>
      </c>
      <c r="I33" s="17"/>
    </row>
    <row r="34" spans="2:9" ht="178.15" customHeight="1" x14ac:dyDescent="0.25">
      <c r="B34" s="14" t="s">
        <v>32</v>
      </c>
      <c r="C34" s="23" t="s">
        <v>93</v>
      </c>
      <c r="D34" s="7" t="s">
        <v>28</v>
      </c>
      <c r="E34" s="16">
        <v>7503</v>
      </c>
      <c r="F34" s="15">
        <v>1</v>
      </c>
      <c r="G34" s="30">
        <f t="shared" ref="G34:G38" si="2">E34*F34</f>
        <v>7503</v>
      </c>
      <c r="H34" s="16">
        <v>7503</v>
      </c>
      <c r="I34" s="17"/>
    </row>
    <row r="35" spans="2:9" ht="174.6" customHeight="1" x14ac:dyDescent="0.25">
      <c r="B35" s="14" t="s">
        <v>33</v>
      </c>
      <c r="C35" s="23" t="s">
        <v>94</v>
      </c>
      <c r="D35" s="7" t="s">
        <v>28</v>
      </c>
      <c r="E35" s="16">
        <v>3250</v>
      </c>
      <c r="F35" s="15">
        <v>15</v>
      </c>
      <c r="G35" s="30">
        <f t="shared" si="2"/>
        <v>48750</v>
      </c>
      <c r="H35" s="16">
        <v>48750</v>
      </c>
      <c r="I35" s="17"/>
    </row>
    <row r="36" spans="2:9" ht="160.9" customHeight="1" x14ac:dyDescent="0.25">
      <c r="B36" s="14" t="s">
        <v>34</v>
      </c>
      <c r="C36" s="23" t="s">
        <v>100</v>
      </c>
      <c r="D36" s="7" t="s">
        <v>28</v>
      </c>
      <c r="E36" s="16">
        <v>3125</v>
      </c>
      <c r="F36" s="15">
        <v>15</v>
      </c>
      <c r="G36" s="30">
        <f t="shared" si="2"/>
        <v>46875</v>
      </c>
      <c r="H36" s="16">
        <v>46875</v>
      </c>
      <c r="I36" s="17"/>
    </row>
    <row r="37" spans="2:9" ht="109.9" customHeight="1" x14ac:dyDescent="0.25">
      <c r="B37" s="14" t="s">
        <v>35</v>
      </c>
      <c r="C37" s="13" t="s">
        <v>95</v>
      </c>
      <c r="D37" s="7" t="s">
        <v>28</v>
      </c>
      <c r="E37" s="16">
        <v>7087</v>
      </c>
      <c r="F37" s="15">
        <v>10</v>
      </c>
      <c r="G37" s="30">
        <f t="shared" si="2"/>
        <v>70870</v>
      </c>
      <c r="H37" s="16">
        <v>70870</v>
      </c>
      <c r="I37" s="17"/>
    </row>
    <row r="38" spans="2:9" ht="30" x14ac:dyDescent="0.25">
      <c r="B38" s="14" t="s">
        <v>50</v>
      </c>
      <c r="C38" s="23" t="s">
        <v>53</v>
      </c>
      <c r="D38" s="7" t="s">
        <v>28</v>
      </c>
      <c r="E38" s="16">
        <v>19324</v>
      </c>
      <c r="F38" s="15">
        <v>1</v>
      </c>
      <c r="G38" s="30">
        <f t="shared" si="2"/>
        <v>19324</v>
      </c>
      <c r="H38" s="16">
        <v>19324</v>
      </c>
      <c r="I38" s="17"/>
    </row>
    <row r="39" spans="2:9" x14ac:dyDescent="0.25">
      <c r="B39" s="12"/>
      <c r="C39" s="9" t="s">
        <v>8</v>
      </c>
      <c r="D39" s="10"/>
      <c r="E39" s="11"/>
      <c r="F39" s="10"/>
      <c r="G39" s="11">
        <f>SUM(G23:G38)</f>
        <v>512752</v>
      </c>
      <c r="H39" s="11">
        <f>SUM(H23:H38)</f>
        <v>512752</v>
      </c>
      <c r="I39" s="9"/>
    </row>
    <row r="40" spans="2:9" x14ac:dyDescent="0.25">
      <c r="B40" s="14" t="s">
        <v>37</v>
      </c>
      <c r="C40" s="18" t="s">
        <v>36</v>
      </c>
      <c r="D40" s="10"/>
      <c r="E40" s="11"/>
      <c r="F40" s="10"/>
      <c r="G40" s="11"/>
      <c r="H40" s="11"/>
      <c r="I40" s="17"/>
    </row>
    <row r="41" spans="2:9" ht="30.6" customHeight="1" x14ac:dyDescent="0.25">
      <c r="B41" s="5" t="s">
        <v>38</v>
      </c>
      <c r="C41" s="32" t="s">
        <v>51</v>
      </c>
      <c r="D41" s="4" t="s">
        <v>97</v>
      </c>
      <c r="E41" s="8">
        <v>2500</v>
      </c>
      <c r="F41" s="4">
        <v>38</v>
      </c>
      <c r="G41" s="8">
        <f>E41*F41</f>
        <v>95000</v>
      </c>
      <c r="H41" s="8">
        <v>95000</v>
      </c>
      <c r="I41" s="9"/>
    </row>
    <row r="42" spans="2:9" x14ac:dyDescent="0.25">
      <c r="B42" s="12"/>
      <c r="C42" s="9" t="s">
        <v>9</v>
      </c>
      <c r="D42" s="10"/>
      <c r="E42" s="10"/>
      <c r="F42" s="10"/>
      <c r="G42" s="11">
        <f>SUM(G41)</f>
        <v>95000</v>
      </c>
      <c r="H42" s="11">
        <f>SUM(H41)</f>
        <v>95000</v>
      </c>
      <c r="I42" s="9"/>
    </row>
    <row r="43" spans="2:9" ht="26.45" customHeight="1" x14ac:dyDescent="0.25">
      <c r="B43" s="5">
        <v>4</v>
      </c>
      <c r="C43" s="33" t="s">
        <v>39</v>
      </c>
      <c r="D43" s="31"/>
      <c r="E43" s="8"/>
      <c r="F43" s="4"/>
      <c r="G43" s="8"/>
      <c r="H43" s="8"/>
      <c r="I43" s="16"/>
    </row>
    <row r="44" spans="2:9" ht="26.45" customHeight="1" x14ac:dyDescent="0.25">
      <c r="B44" s="14" t="s">
        <v>54</v>
      </c>
      <c r="C44" s="36" t="s">
        <v>55</v>
      </c>
      <c r="D44" s="31" t="s">
        <v>28</v>
      </c>
      <c r="E44" s="16">
        <v>800</v>
      </c>
      <c r="F44" s="21">
        <v>23</v>
      </c>
      <c r="G44" s="16">
        <f xml:space="preserve"> E44*F44</f>
        <v>18400</v>
      </c>
      <c r="H44" s="16">
        <f>G44</f>
        <v>18400</v>
      </c>
      <c r="I44" s="16"/>
    </row>
    <row r="45" spans="2:9" ht="26.45" customHeight="1" x14ac:dyDescent="0.25">
      <c r="B45" s="14" t="s">
        <v>59</v>
      </c>
      <c r="C45" s="36" t="s">
        <v>57</v>
      </c>
      <c r="D45" s="35" t="s">
        <v>56</v>
      </c>
      <c r="E45" s="16">
        <v>5001</v>
      </c>
      <c r="F45" s="21">
        <v>2</v>
      </c>
      <c r="G45" s="16">
        <f xml:space="preserve"> E45*F45</f>
        <v>10002</v>
      </c>
      <c r="H45" s="16">
        <f>G45</f>
        <v>10002</v>
      </c>
      <c r="I45" s="16"/>
    </row>
    <row r="46" spans="2:9" ht="26.45" customHeight="1" x14ac:dyDescent="0.25">
      <c r="B46" s="14" t="s">
        <v>58</v>
      </c>
      <c r="C46" s="36" t="s">
        <v>60</v>
      </c>
      <c r="D46" s="34" t="s">
        <v>61</v>
      </c>
      <c r="E46" s="16">
        <v>40</v>
      </c>
      <c r="F46" s="21">
        <v>100</v>
      </c>
      <c r="G46" s="16">
        <f t="shared" ref="G46:G50" si="3" xml:space="preserve"> E46*F46</f>
        <v>4000</v>
      </c>
      <c r="H46" s="16">
        <f t="shared" ref="H46:H50" si="4">G46</f>
        <v>4000</v>
      </c>
      <c r="I46" s="16"/>
    </row>
    <row r="47" spans="2:9" ht="26.45" customHeight="1" x14ac:dyDescent="0.25">
      <c r="B47" s="14" t="s">
        <v>62</v>
      </c>
      <c r="C47" s="36" t="s">
        <v>63</v>
      </c>
      <c r="D47" s="31" t="s">
        <v>28</v>
      </c>
      <c r="E47" s="16">
        <v>200</v>
      </c>
      <c r="F47" s="21">
        <v>30</v>
      </c>
      <c r="G47" s="16">
        <f t="shared" si="3"/>
        <v>6000</v>
      </c>
      <c r="H47" s="16">
        <f t="shared" si="4"/>
        <v>6000</v>
      </c>
      <c r="I47" s="16"/>
    </row>
    <row r="48" spans="2:9" ht="26.45" customHeight="1" x14ac:dyDescent="0.25">
      <c r="B48" s="14" t="s">
        <v>64</v>
      </c>
      <c r="C48" s="36" t="s">
        <v>65</v>
      </c>
      <c r="D48" s="31" t="s">
        <v>52</v>
      </c>
      <c r="E48" s="16">
        <v>120</v>
      </c>
      <c r="F48" s="21">
        <v>139.19999999999999</v>
      </c>
      <c r="G48" s="16">
        <f t="shared" si="3"/>
        <v>16704</v>
      </c>
      <c r="H48" s="16">
        <f t="shared" si="4"/>
        <v>16704</v>
      </c>
      <c r="I48" s="16"/>
    </row>
    <row r="49" spans="2:9" ht="26.45" customHeight="1" x14ac:dyDescent="0.25">
      <c r="B49" s="14" t="s">
        <v>66</v>
      </c>
      <c r="C49" s="36" t="s">
        <v>67</v>
      </c>
      <c r="D49" s="31" t="s">
        <v>68</v>
      </c>
      <c r="E49" s="16">
        <v>20003</v>
      </c>
      <c r="F49" s="21">
        <v>3</v>
      </c>
      <c r="G49" s="16">
        <f t="shared" si="3"/>
        <v>60009</v>
      </c>
      <c r="H49" s="16">
        <f t="shared" si="4"/>
        <v>60009</v>
      </c>
      <c r="I49" s="16"/>
    </row>
    <row r="50" spans="2:9" ht="26.45" customHeight="1" x14ac:dyDescent="0.25">
      <c r="B50" s="14" t="s">
        <v>69</v>
      </c>
      <c r="C50" s="36" t="s">
        <v>70</v>
      </c>
      <c r="D50" s="31" t="s">
        <v>68</v>
      </c>
      <c r="E50" s="16">
        <v>2000</v>
      </c>
      <c r="F50" s="21">
        <v>3</v>
      </c>
      <c r="G50" s="16">
        <f t="shared" si="3"/>
        <v>6000</v>
      </c>
      <c r="H50" s="16">
        <f t="shared" si="4"/>
        <v>6000</v>
      </c>
      <c r="I50" s="16"/>
    </row>
    <row r="51" spans="2:9" ht="36" customHeight="1" x14ac:dyDescent="0.25">
      <c r="B51" s="14" t="s">
        <v>71</v>
      </c>
      <c r="C51" s="36" t="s">
        <v>72</v>
      </c>
      <c r="D51" s="31" t="s">
        <v>52</v>
      </c>
      <c r="E51" s="16">
        <v>226</v>
      </c>
      <c r="F51" s="39">
        <v>221</v>
      </c>
      <c r="G51" s="16">
        <f>E51*F51</f>
        <v>49946</v>
      </c>
      <c r="H51" s="16">
        <f>G51</f>
        <v>49946</v>
      </c>
      <c r="I51" s="16"/>
    </row>
    <row r="52" spans="2:9" ht="26.45" customHeight="1" x14ac:dyDescent="0.25">
      <c r="B52" s="14" t="s">
        <v>73</v>
      </c>
      <c r="C52" s="36" t="s">
        <v>74</v>
      </c>
      <c r="D52" s="31" t="s">
        <v>52</v>
      </c>
      <c r="E52" s="16">
        <v>402</v>
      </c>
      <c r="F52" s="39">
        <v>70</v>
      </c>
      <c r="G52" s="16">
        <f>F52*E52</f>
        <v>28140</v>
      </c>
      <c r="H52" s="16"/>
      <c r="I52" s="16">
        <v>28140</v>
      </c>
    </row>
    <row r="53" spans="2:9" ht="33.6" customHeight="1" x14ac:dyDescent="0.25">
      <c r="B53" s="12"/>
      <c r="C53" s="9" t="s">
        <v>8</v>
      </c>
      <c r="D53" s="4"/>
      <c r="E53" s="4"/>
      <c r="F53" s="21"/>
      <c r="G53" s="11">
        <f>G44+G45+G46+G47+G48+G49+G50+G51+G52</f>
        <v>199201</v>
      </c>
      <c r="H53" s="11">
        <f>H44+H45+H46+H47+H48+H49+H50+H51</f>
        <v>171061</v>
      </c>
      <c r="I53" s="11">
        <f>SUM(I44:I52)</f>
        <v>28140</v>
      </c>
    </row>
    <row r="54" spans="2:9" ht="26.45" customHeight="1" x14ac:dyDescent="0.25">
      <c r="B54" s="43" t="s">
        <v>10</v>
      </c>
      <c r="C54" s="43"/>
      <c r="D54" s="43"/>
      <c r="E54" s="43"/>
      <c r="F54" s="43"/>
      <c r="G54" s="19">
        <f>G21+G39+G42+G53</f>
        <v>1399205</v>
      </c>
      <c r="H54" s="19">
        <f>H21+H39+H42+H53</f>
        <v>1371065</v>
      </c>
      <c r="I54" s="19">
        <f>I21+I39+I42+I53</f>
        <v>28140</v>
      </c>
    </row>
    <row r="55" spans="2:9" ht="30" customHeight="1" x14ac:dyDescent="0.25">
      <c r="B55" s="43" t="s">
        <v>11</v>
      </c>
      <c r="C55" s="43"/>
      <c r="D55" s="43"/>
      <c r="E55" s="43"/>
      <c r="F55" s="43"/>
      <c r="G55" s="20">
        <v>1</v>
      </c>
      <c r="H55" s="20">
        <v>0.98</v>
      </c>
      <c r="I55" s="20">
        <v>0.02</v>
      </c>
    </row>
    <row r="56" spans="2:9" x14ac:dyDescent="0.25">
      <c r="B56" s="3"/>
    </row>
    <row r="57" spans="2:9" ht="16.5" customHeight="1" x14ac:dyDescent="0.25">
      <c r="B57" s="46" t="s">
        <v>12</v>
      </c>
      <c r="C57" s="46"/>
      <c r="D57" s="46"/>
      <c r="E57" s="46"/>
      <c r="F57" s="46"/>
      <c r="G57" s="46"/>
      <c r="H57" s="46"/>
      <c r="I57" s="46"/>
    </row>
    <row r="58" spans="2:9" ht="66.75" customHeight="1" x14ac:dyDescent="0.25">
      <c r="B58" s="46" t="s">
        <v>13</v>
      </c>
      <c r="C58" s="46"/>
      <c r="D58" s="46"/>
      <c r="E58" s="46"/>
      <c r="F58" s="46"/>
      <c r="G58" s="46"/>
      <c r="H58" s="46"/>
      <c r="I58" s="46"/>
    </row>
    <row r="59" spans="2:9" ht="40.5" customHeight="1" x14ac:dyDescent="0.25">
      <c r="B59" s="42" t="s">
        <v>101</v>
      </c>
      <c r="C59" s="42"/>
      <c r="D59" s="42"/>
      <c r="E59" s="42"/>
      <c r="F59" s="42"/>
      <c r="G59" s="42"/>
      <c r="H59" s="42"/>
      <c r="I59" s="42"/>
    </row>
    <row r="60" spans="2:9" ht="15.75" x14ac:dyDescent="0.25">
      <c r="B60" s="1"/>
    </row>
  </sheetData>
  <mergeCells count="22">
    <mergeCell ref="B10:B11"/>
    <mergeCell ref="E10:E11"/>
    <mergeCell ref="F10:F11"/>
    <mergeCell ref="G10:G11"/>
    <mergeCell ref="H10:H11"/>
    <mergeCell ref="D10:D11"/>
    <mergeCell ref="I10:I11"/>
    <mergeCell ref="B59:I59"/>
    <mergeCell ref="B55:F55"/>
    <mergeCell ref="B4:I4"/>
    <mergeCell ref="B5:I5"/>
    <mergeCell ref="B57:I57"/>
    <mergeCell ref="B58:I58"/>
    <mergeCell ref="B54:F54"/>
    <mergeCell ref="B7:B8"/>
    <mergeCell ref="C7:C8"/>
    <mergeCell ref="D7:D8"/>
    <mergeCell ref="E7:G7"/>
    <mergeCell ref="C9:I9"/>
    <mergeCell ref="C22:I22"/>
    <mergeCell ref="H7:I7"/>
    <mergeCell ref="C10:C11"/>
  </mergeCells>
  <pageMargins left="0.25" right="0.25" top="0.75" bottom="0.75" header="0.3" footer="0.3"/>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Катя</dc:creator>
  <cp:lastModifiedBy>EKONOMIKA</cp:lastModifiedBy>
  <cp:lastPrinted>2021-10-07T12:31:12Z</cp:lastPrinted>
  <dcterms:created xsi:type="dcterms:W3CDTF">2021-08-31T11:59:59Z</dcterms:created>
  <dcterms:modified xsi:type="dcterms:W3CDTF">2021-10-08T15:43:36Z</dcterms:modified>
</cp:coreProperties>
</file>