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Лист1" sheetId="1" r:id="rId1"/>
  </sheets>
  <definedNames>
    <definedName name="_xlnm.Print_Area" localSheetId="0">Лист1!$A$1:$J$41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40"/>
  <c r="I38"/>
  <c r="I32"/>
  <c r="I19"/>
  <c r="I18"/>
  <c r="I17"/>
  <c r="I14"/>
  <c r="G12"/>
  <c r="H12"/>
  <c r="I12"/>
  <c r="G17" l="1"/>
  <c r="G16"/>
  <c r="G15"/>
  <c r="I15" s="1"/>
  <c r="G14"/>
  <c r="G13"/>
  <c r="H13" s="1"/>
  <c r="H15" l="1"/>
  <c r="I13"/>
  <c r="G33"/>
  <c r="I33" s="1"/>
  <c r="H33" l="1"/>
  <c r="G39"/>
  <c r="I39" s="1"/>
  <c r="G10"/>
  <c r="I10" s="1"/>
  <c r="G28"/>
  <c r="I28" s="1"/>
  <c r="G38"/>
  <c r="G37"/>
  <c r="I37" s="1"/>
  <c r="G36"/>
  <c r="I36" s="1"/>
  <c r="G35"/>
  <c r="I35" s="1"/>
  <c r="G34"/>
  <c r="I34" s="1"/>
  <c r="G32"/>
  <c r="G31"/>
  <c r="I31" s="1"/>
  <c r="G30"/>
  <c r="H30" s="1"/>
  <c r="G27"/>
  <c r="H27" s="1"/>
  <c r="G29"/>
  <c r="I29" s="1"/>
  <c r="G26"/>
  <c r="H26" s="1"/>
  <c r="G25"/>
  <c r="H25" s="1"/>
  <c r="G24"/>
  <c r="H24" s="1"/>
  <c r="G23"/>
  <c r="I23" s="1"/>
  <c r="G22"/>
  <c r="I22" s="1"/>
  <c r="G20"/>
  <c r="I20" s="1"/>
  <c r="G21"/>
  <c r="H21" s="1"/>
  <c r="G19"/>
  <c r="G18"/>
  <c r="G11"/>
  <c r="H11" s="1"/>
  <c r="G9"/>
  <c r="H9" s="1"/>
  <c r="G8"/>
  <c r="H8" l="1"/>
  <c r="G40"/>
  <c r="H39"/>
  <c r="H10"/>
  <c r="H31"/>
  <c r="I8"/>
  <c r="H29"/>
  <c r="H28"/>
  <c r="H34"/>
  <c r="H37"/>
  <c r="H35"/>
  <c r="H36"/>
  <c r="I30"/>
  <c r="I27"/>
  <c r="I26"/>
  <c r="I25"/>
  <c r="I24"/>
  <c r="H23"/>
  <c r="H20"/>
  <c r="H22"/>
  <c r="I21"/>
  <c r="I11"/>
  <c r="I9"/>
  <c r="I40" l="1"/>
</calcChain>
</file>

<file path=xl/sharedStrings.xml><?xml version="1.0" encoding="utf-8"?>
<sst xmlns="http://schemas.openxmlformats.org/spreadsheetml/2006/main" count="80" uniqueCount="52">
  <si>
    <t>№</t>
  </si>
  <si>
    <t>п/п</t>
  </si>
  <si>
    <t>Найменування товарів, робіт, послуг</t>
  </si>
  <si>
    <t>Оди-ниці виміру</t>
  </si>
  <si>
    <t>Розрахунок статті витрат</t>
  </si>
  <si>
    <t xml:space="preserve">Джерела фінансування </t>
  </si>
  <si>
    <t>кіль-кість</t>
  </si>
  <si>
    <t xml:space="preserve">сума </t>
  </si>
  <si>
    <t xml:space="preserve">(грн) </t>
  </si>
  <si>
    <t xml:space="preserve"> шт.</t>
  </si>
  <si>
    <t xml:space="preserve"> метр</t>
  </si>
  <si>
    <t>Жорсткий диск3.5 6Tb Western Digitel Purple SATA3. 64Mb. 5400rpm (або аналог)</t>
  </si>
  <si>
    <t>шт.</t>
  </si>
  <si>
    <t>Кріпильний матеріал</t>
  </si>
  <si>
    <t>Транспортні витрати</t>
  </si>
  <si>
    <t>Стіл комп'ютерний</t>
  </si>
  <si>
    <t>Офісне крісло</t>
  </si>
  <si>
    <t>Жалюзи Bella Vita пластиковые 55х160 см</t>
  </si>
  <si>
    <t>Двері металеві</t>
  </si>
  <si>
    <t>Решітка на вікно</t>
  </si>
  <si>
    <t xml:space="preserve">Монтаж дверей </t>
  </si>
  <si>
    <t>Монтаж решітки</t>
  </si>
  <si>
    <t>Загальний бюджет проєкту (грн)*:</t>
  </si>
  <si>
    <t>Питома вага витрат до загального бюджету проєкту, %</t>
  </si>
  <si>
    <t>метр</t>
  </si>
  <si>
    <t>Монтажний комплект для зовнішних камер</t>
  </si>
  <si>
    <t>Світильник вуличний світлодіодний</t>
  </si>
  <si>
    <t>Фарба водо-емульсійна 7 кг з колором</t>
  </si>
  <si>
    <t>Кабель для внутрішних робіт (вита пара 4*2)</t>
  </si>
  <si>
    <t>Кабель для зовнішних  робіт (вита пара 4*2)</t>
  </si>
  <si>
    <t>Кабель канал 60*40</t>
  </si>
  <si>
    <t>IP відеореєстратор Dahua Technology DH-NVR5432-4KS2(або аналог)</t>
  </si>
  <si>
    <t>IP відеокамера з мікрофоном 2Мп Dahua DH-IPC-HDW2230TP-AS-S2(або аналог)</t>
  </si>
  <si>
    <t>Купольна IP Камера 2Мп Dahua DH-IPC-HDW1239T1-LED-S5 (2.8 мм) (або аналог)</t>
  </si>
  <si>
    <t>Вулична IP камера спостереження 2Мп Dahua DH-IPC-HFW1230SP-S4 (2.8 мм)( або аналог)</t>
  </si>
  <si>
    <t xml:space="preserve">Громадський бюджет (грн) </t>
  </si>
  <si>
    <t xml:space="preserve">Співфінансування автора </t>
  </si>
  <si>
    <t xml:space="preserve">Орієнтовна ціна за од. (грн) </t>
  </si>
  <si>
    <t>Монтаж кабель каналу</t>
  </si>
  <si>
    <t>Прокладка кабеля в кабель канали</t>
  </si>
  <si>
    <t>Прохід через стіну</t>
  </si>
  <si>
    <t>Монтаж камер</t>
  </si>
  <si>
    <t>Персональний комп’ютер у комплекті: Intel Core i7-10700 (2.9 - 4.8 ГГц)/RAM 16 ГБ/SSD 480 ГБ/Intel UHD Graphics 630/без ОД/LAN/Wi-Fi/Windows 10 Pro, монітор, клавіатура, миша (або аналог)</t>
  </si>
  <si>
    <t>БЮДЖЕТ ПРОЄКТУ</t>
  </si>
  <si>
    <t>Загальний бюджет проєкту</t>
  </si>
  <si>
    <t>Hikvision DS-3E0310P-E/M PoE коммутатор с 8 портами(або аналог)</t>
  </si>
  <si>
    <t>Монтажная коробка OBO T40 (Германия) 90x90x52 мм, IP55(або аналог)</t>
  </si>
  <si>
    <t>Серверный шкаф 6U, EServer 600х500х370 стекло(або  аналог)</t>
  </si>
  <si>
    <t>Патч панель 24 порта UTP стоечная 19″, кат. 5Е(або аналог)</t>
  </si>
  <si>
    <t>Консольная полка 250мм 1U 19″, EServer, черная(або аналог)</t>
  </si>
  <si>
    <t>Маршрутизатор Mikrotik hEX PoE (RB960PGS) для підключення до загальноміського ситуаційного центру</t>
  </si>
  <si>
    <t>Прокладка кабеля по зовнішній стіні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</si>
</sst>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ikvision.org.ua/ru/western-digital-4tb-purp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1"/>
  <sheetViews>
    <sheetView tabSelected="1" view="pageBreakPreview" zoomScale="60" zoomScaleNormal="100" workbookViewId="0">
      <selection activeCell="C15" sqref="C15"/>
    </sheetView>
  </sheetViews>
  <sheetFormatPr defaultRowHeight="15"/>
  <cols>
    <col min="2" max="2" width="5.5703125" customWidth="1"/>
    <col min="3" max="3" width="39.7109375" customWidth="1"/>
    <col min="4" max="4" width="10.7109375" bestFit="1" customWidth="1"/>
    <col min="5" max="5" width="19.42578125" customWidth="1"/>
    <col min="6" max="6" width="10.42578125" customWidth="1"/>
    <col min="7" max="7" width="15.85546875" customWidth="1"/>
    <col min="8" max="8" width="29.7109375" customWidth="1"/>
    <col min="9" max="9" width="31.28515625" customWidth="1"/>
  </cols>
  <sheetData>
    <row r="1" spans="2:9" ht="18" customHeight="1">
      <c r="D1" s="17" t="s">
        <v>43</v>
      </c>
      <c r="E1" s="17"/>
      <c r="F1" s="17"/>
      <c r="G1" s="17"/>
      <c r="H1" s="17"/>
    </row>
    <row r="2" spans="2:9" ht="18" customHeight="1">
      <c r="D2" s="18"/>
      <c r="E2" s="18"/>
      <c r="F2" s="18"/>
      <c r="G2" s="18"/>
      <c r="H2" s="18"/>
    </row>
    <row r="3" spans="2:9" ht="18" customHeight="1">
      <c r="D3" s="17" t="s">
        <v>44</v>
      </c>
      <c r="E3" s="17"/>
      <c r="F3" s="17"/>
      <c r="G3" s="17"/>
      <c r="H3" s="17"/>
    </row>
    <row r="4" spans="2:9" ht="15.75" thickBot="1"/>
    <row r="5" spans="2:9" ht="32.450000000000003" customHeight="1" thickBot="1">
      <c r="B5" s="7" t="s">
        <v>0</v>
      </c>
      <c r="C5" s="22" t="s">
        <v>2</v>
      </c>
      <c r="D5" s="22" t="s">
        <v>3</v>
      </c>
      <c r="E5" s="25" t="s">
        <v>4</v>
      </c>
      <c r="F5" s="26"/>
      <c r="G5" s="27"/>
      <c r="H5" s="25" t="s">
        <v>5</v>
      </c>
      <c r="I5" s="27"/>
    </row>
    <row r="6" spans="2:9" ht="37.5">
      <c r="B6" s="8" t="s">
        <v>1</v>
      </c>
      <c r="C6" s="23"/>
      <c r="D6" s="23"/>
      <c r="E6" s="22" t="s">
        <v>37</v>
      </c>
      <c r="F6" s="22" t="s">
        <v>6</v>
      </c>
      <c r="G6" s="9" t="s">
        <v>7</v>
      </c>
      <c r="H6" s="22" t="s">
        <v>35</v>
      </c>
      <c r="I6" s="4" t="s">
        <v>36</v>
      </c>
    </row>
    <row r="7" spans="2:9" ht="19.5" thickBot="1">
      <c r="B7" s="10"/>
      <c r="C7" s="24"/>
      <c r="D7" s="24"/>
      <c r="E7" s="24"/>
      <c r="F7" s="24"/>
      <c r="G7" s="5" t="s">
        <v>8</v>
      </c>
      <c r="H7" s="24"/>
      <c r="I7" s="3" t="s">
        <v>8</v>
      </c>
    </row>
    <row r="8" spans="2:9" ht="57" thickBot="1">
      <c r="B8" s="2">
        <v>1</v>
      </c>
      <c r="C8" s="1" t="s">
        <v>31</v>
      </c>
      <c r="D8" s="1" t="s">
        <v>9</v>
      </c>
      <c r="E8" s="12">
        <v>15000</v>
      </c>
      <c r="F8" s="12">
        <v>1</v>
      </c>
      <c r="G8" s="12">
        <f t="shared" ref="G8:G39" si="0">E8*F8</f>
        <v>15000</v>
      </c>
      <c r="H8" s="12">
        <f>G8*0.98</f>
        <v>14700</v>
      </c>
      <c r="I8" s="12">
        <f>G8*0.02</f>
        <v>300</v>
      </c>
    </row>
    <row r="9" spans="2:9" ht="61.15" customHeight="1" thickBot="1">
      <c r="B9" s="2">
        <v>2</v>
      </c>
      <c r="C9" s="1" t="s">
        <v>33</v>
      </c>
      <c r="D9" s="1" t="s">
        <v>9</v>
      </c>
      <c r="E9" s="12">
        <v>2500</v>
      </c>
      <c r="F9" s="12">
        <v>13</v>
      </c>
      <c r="G9" s="12">
        <f t="shared" si="0"/>
        <v>32500</v>
      </c>
      <c r="H9" s="12">
        <f t="shared" ref="H9:H39" si="1">G9*0.98</f>
        <v>31850</v>
      </c>
      <c r="I9" s="12">
        <f t="shared" ref="I9:I12" si="2">G9*0.02</f>
        <v>650</v>
      </c>
    </row>
    <row r="10" spans="2:9" ht="60" customHeight="1" thickBot="1">
      <c r="B10" s="2">
        <v>3</v>
      </c>
      <c r="C10" s="1" t="s">
        <v>32</v>
      </c>
      <c r="D10" s="1" t="s">
        <v>9</v>
      </c>
      <c r="E10" s="12">
        <v>2600</v>
      </c>
      <c r="F10" s="12">
        <v>9</v>
      </c>
      <c r="G10" s="12">
        <f t="shared" si="0"/>
        <v>23400</v>
      </c>
      <c r="H10" s="12">
        <f t="shared" si="1"/>
        <v>22932</v>
      </c>
      <c r="I10" s="12">
        <f t="shared" ref="I10" si="3">G10*0.02</f>
        <v>468</v>
      </c>
    </row>
    <row r="11" spans="2:9" ht="70.5" customHeight="1" thickBot="1">
      <c r="B11" s="2">
        <v>4</v>
      </c>
      <c r="C11" s="1" t="s">
        <v>34</v>
      </c>
      <c r="D11" s="1" t="s">
        <v>9</v>
      </c>
      <c r="E11" s="12">
        <v>2900</v>
      </c>
      <c r="F11" s="12">
        <v>6</v>
      </c>
      <c r="G11" s="12">
        <f t="shared" si="0"/>
        <v>17400</v>
      </c>
      <c r="H11" s="12">
        <f t="shared" si="1"/>
        <v>17052</v>
      </c>
      <c r="I11" s="12">
        <f t="shared" si="2"/>
        <v>348</v>
      </c>
    </row>
    <row r="12" spans="2:9" ht="94.5" customHeight="1" thickBot="1">
      <c r="B12" s="2">
        <v>5</v>
      </c>
      <c r="C12" s="16" t="s">
        <v>50</v>
      </c>
      <c r="D12" s="14" t="s">
        <v>12</v>
      </c>
      <c r="E12" s="15">
        <v>2100</v>
      </c>
      <c r="F12" s="15">
        <v>1</v>
      </c>
      <c r="G12" s="15">
        <f t="shared" si="0"/>
        <v>2100</v>
      </c>
      <c r="H12" s="15">
        <f t="shared" si="1"/>
        <v>2058</v>
      </c>
      <c r="I12" s="15">
        <f t="shared" si="2"/>
        <v>42</v>
      </c>
    </row>
    <row r="13" spans="2:9" ht="84.6" customHeight="1" thickBot="1">
      <c r="B13" s="2">
        <v>6</v>
      </c>
      <c r="C13" s="14" t="s">
        <v>45</v>
      </c>
      <c r="D13" s="14" t="s">
        <v>9</v>
      </c>
      <c r="E13" s="15">
        <v>1800</v>
      </c>
      <c r="F13" s="15">
        <v>4</v>
      </c>
      <c r="G13" s="15">
        <f t="shared" si="0"/>
        <v>7200</v>
      </c>
      <c r="H13" s="15">
        <f t="shared" ref="H13:H15" si="4">G13*0.98</f>
        <v>7056</v>
      </c>
      <c r="I13" s="15">
        <f t="shared" ref="I13:I15" si="5">G13*0.02</f>
        <v>144</v>
      </c>
    </row>
    <row r="14" spans="2:9" ht="84.6" customHeight="1" thickBot="1">
      <c r="B14" s="2">
        <v>7</v>
      </c>
      <c r="C14" s="14" t="s">
        <v>46</v>
      </c>
      <c r="D14" s="14" t="s">
        <v>9</v>
      </c>
      <c r="E14" s="15">
        <v>60</v>
      </c>
      <c r="F14" s="15">
        <v>29</v>
      </c>
      <c r="G14" s="15">
        <f t="shared" si="0"/>
        <v>1740</v>
      </c>
      <c r="H14" s="15">
        <v>1705</v>
      </c>
      <c r="I14" s="15">
        <f>G14-H14</f>
        <v>35</v>
      </c>
    </row>
    <row r="15" spans="2:9" ht="84.6" customHeight="1" thickBot="1">
      <c r="B15" s="2">
        <v>8</v>
      </c>
      <c r="C15" s="14" t="s">
        <v>47</v>
      </c>
      <c r="D15" s="14" t="s">
        <v>9</v>
      </c>
      <c r="E15" s="15">
        <v>3800</v>
      </c>
      <c r="F15" s="15">
        <v>1</v>
      </c>
      <c r="G15" s="15">
        <f t="shared" si="0"/>
        <v>3800</v>
      </c>
      <c r="H15" s="15">
        <f t="shared" si="4"/>
        <v>3724</v>
      </c>
      <c r="I15" s="15">
        <f t="shared" si="5"/>
        <v>76</v>
      </c>
    </row>
    <row r="16" spans="2:9" ht="84.6" customHeight="1" thickBot="1">
      <c r="B16" s="2">
        <v>9</v>
      </c>
      <c r="C16" s="14" t="s">
        <v>48</v>
      </c>
      <c r="D16" s="14" t="s">
        <v>9</v>
      </c>
      <c r="E16" s="15">
        <v>670</v>
      </c>
      <c r="F16" s="15">
        <v>1</v>
      </c>
      <c r="G16" s="15">
        <f t="shared" si="0"/>
        <v>670</v>
      </c>
      <c r="H16" s="15">
        <v>657</v>
      </c>
      <c r="I16" s="15">
        <f>G16-H16</f>
        <v>13</v>
      </c>
    </row>
    <row r="17" spans="2:9" ht="84.6" customHeight="1" thickBot="1">
      <c r="B17" s="2">
        <v>10</v>
      </c>
      <c r="C17" s="14" t="s">
        <v>49</v>
      </c>
      <c r="D17" s="14" t="s">
        <v>9</v>
      </c>
      <c r="E17" s="15">
        <v>320</v>
      </c>
      <c r="F17" s="15">
        <v>2</v>
      </c>
      <c r="G17" s="15">
        <f t="shared" si="0"/>
        <v>640</v>
      </c>
      <c r="H17" s="15">
        <v>627</v>
      </c>
      <c r="I17" s="15">
        <f>G17-H17</f>
        <v>13</v>
      </c>
    </row>
    <row r="18" spans="2:9" ht="38.25" thickBot="1">
      <c r="B18" s="2">
        <v>11</v>
      </c>
      <c r="C18" s="1" t="s">
        <v>28</v>
      </c>
      <c r="D18" s="13" t="s">
        <v>10</v>
      </c>
      <c r="E18" s="12">
        <v>18</v>
      </c>
      <c r="F18" s="12">
        <v>1220</v>
      </c>
      <c r="G18" s="12">
        <f t="shared" si="0"/>
        <v>21960</v>
      </c>
      <c r="H18" s="12">
        <v>21521</v>
      </c>
      <c r="I18" s="12">
        <f>G18-H18</f>
        <v>439</v>
      </c>
    </row>
    <row r="19" spans="2:9" ht="38.25" thickBot="1">
      <c r="B19" s="2">
        <v>12</v>
      </c>
      <c r="C19" s="1" t="s">
        <v>29</v>
      </c>
      <c r="D19" s="13" t="s">
        <v>10</v>
      </c>
      <c r="E19" s="12">
        <v>25</v>
      </c>
      <c r="F19" s="12">
        <v>305</v>
      </c>
      <c r="G19" s="12">
        <f t="shared" si="0"/>
        <v>7625</v>
      </c>
      <c r="H19" s="12">
        <v>7472</v>
      </c>
      <c r="I19" s="12">
        <f>G19-H19</f>
        <v>153</v>
      </c>
    </row>
    <row r="20" spans="2:9" ht="19.5" thickBot="1">
      <c r="B20" s="2">
        <v>13</v>
      </c>
      <c r="C20" s="1" t="s">
        <v>30</v>
      </c>
      <c r="D20" s="13" t="s">
        <v>24</v>
      </c>
      <c r="E20" s="12">
        <v>120</v>
      </c>
      <c r="F20" s="12">
        <v>120</v>
      </c>
      <c r="G20" s="12">
        <f t="shared" si="0"/>
        <v>14400</v>
      </c>
      <c r="H20" s="12">
        <f t="shared" si="1"/>
        <v>14112</v>
      </c>
      <c r="I20" s="12">
        <f t="shared" ref="I20" si="6">G20*0.02</f>
        <v>288</v>
      </c>
    </row>
    <row r="21" spans="2:9" ht="58.15" customHeight="1" thickBot="1">
      <c r="B21" s="2">
        <v>14</v>
      </c>
      <c r="C21" s="1" t="s">
        <v>11</v>
      </c>
      <c r="D21" s="1" t="s">
        <v>9</v>
      </c>
      <c r="E21" s="12">
        <v>6500</v>
      </c>
      <c r="F21" s="12">
        <v>1</v>
      </c>
      <c r="G21" s="12">
        <f t="shared" si="0"/>
        <v>6500</v>
      </c>
      <c r="H21" s="12">
        <f>G21*0.98</f>
        <v>6370</v>
      </c>
      <c r="I21" s="12">
        <f t="shared" ref="I21" si="7">G21*0.02</f>
        <v>130</v>
      </c>
    </row>
    <row r="22" spans="2:9" ht="19.5" thickBot="1">
      <c r="B22" s="2">
        <v>15</v>
      </c>
      <c r="C22" s="1" t="s">
        <v>13</v>
      </c>
      <c r="D22" s="1" t="s">
        <v>12</v>
      </c>
      <c r="E22" s="12">
        <v>2000</v>
      </c>
      <c r="F22" s="12">
        <v>1</v>
      </c>
      <c r="G22" s="12">
        <f t="shared" si="0"/>
        <v>2000</v>
      </c>
      <c r="H22" s="12">
        <f t="shared" si="1"/>
        <v>1960</v>
      </c>
      <c r="I22" s="12">
        <f t="shared" ref="I22:I28" si="8">G22*0.02</f>
        <v>40</v>
      </c>
    </row>
    <row r="23" spans="2:9" ht="38.25" thickBot="1">
      <c r="B23" s="2">
        <v>16</v>
      </c>
      <c r="C23" s="1" t="s">
        <v>25</v>
      </c>
      <c r="D23" s="1" t="s">
        <v>12</v>
      </c>
      <c r="E23" s="12">
        <v>100</v>
      </c>
      <c r="F23" s="12">
        <v>6</v>
      </c>
      <c r="G23" s="12">
        <f t="shared" si="0"/>
        <v>600</v>
      </c>
      <c r="H23" s="12">
        <f t="shared" si="1"/>
        <v>588</v>
      </c>
      <c r="I23" s="12">
        <f t="shared" si="8"/>
        <v>12</v>
      </c>
    </row>
    <row r="24" spans="2:9" ht="19.5" thickBot="1">
      <c r="B24" s="2">
        <v>17</v>
      </c>
      <c r="C24" s="1" t="s">
        <v>38</v>
      </c>
      <c r="D24" s="1" t="s">
        <v>24</v>
      </c>
      <c r="E24" s="12">
        <v>120</v>
      </c>
      <c r="F24" s="12">
        <v>30</v>
      </c>
      <c r="G24" s="12">
        <f t="shared" si="0"/>
        <v>3600</v>
      </c>
      <c r="H24" s="12">
        <f t="shared" si="1"/>
        <v>3528</v>
      </c>
      <c r="I24" s="12">
        <f t="shared" si="8"/>
        <v>72</v>
      </c>
    </row>
    <row r="25" spans="2:9" ht="38.25" thickBot="1">
      <c r="B25" s="2">
        <v>18</v>
      </c>
      <c r="C25" s="1" t="s">
        <v>39</v>
      </c>
      <c r="D25" s="1" t="s">
        <v>24</v>
      </c>
      <c r="E25" s="12">
        <v>1400</v>
      </c>
      <c r="F25" s="12">
        <v>20</v>
      </c>
      <c r="G25" s="12">
        <f t="shared" si="0"/>
        <v>28000</v>
      </c>
      <c r="H25" s="12">
        <f t="shared" si="1"/>
        <v>27440</v>
      </c>
      <c r="I25" s="12">
        <f t="shared" si="8"/>
        <v>560</v>
      </c>
    </row>
    <row r="26" spans="2:9" ht="38.25" thickBot="1">
      <c r="B26" s="2">
        <v>19</v>
      </c>
      <c r="C26" s="1" t="s">
        <v>51</v>
      </c>
      <c r="D26" s="1" t="s">
        <v>24</v>
      </c>
      <c r="E26" s="12">
        <v>300</v>
      </c>
      <c r="F26" s="12">
        <v>50</v>
      </c>
      <c r="G26" s="12">
        <f t="shared" si="0"/>
        <v>15000</v>
      </c>
      <c r="H26" s="12">
        <f t="shared" si="1"/>
        <v>14700</v>
      </c>
      <c r="I26" s="12">
        <f t="shared" si="8"/>
        <v>300</v>
      </c>
    </row>
    <row r="27" spans="2:9" ht="19.5" thickBot="1">
      <c r="B27" s="2">
        <v>20</v>
      </c>
      <c r="C27" s="1" t="s">
        <v>40</v>
      </c>
      <c r="D27" s="1" t="s">
        <v>12</v>
      </c>
      <c r="E27" s="12">
        <v>150</v>
      </c>
      <c r="F27" s="12">
        <v>30</v>
      </c>
      <c r="G27" s="12">
        <f t="shared" si="0"/>
        <v>4500</v>
      </c>
      <c r="H27" s="12">
        <f t="shared" si="1"/>
        <v>4410</v>
      </c>
      <c r="I27" s="12">
        <f t="shared" si="8"/>
        <v>90</v>
      </c>
    </row>
    <row r="28" spans="2:9" ht="19.5" thickBot="1">
      <c r="B28" s="2">
        <v>21</v>
      </c>
      <c r="C28" s="1" t="s">
        <v>41</v>
      </c>
      <c r="D28" s="1" t="s">
        <v>12</v>
      </c>
      <c r="E28" s="12">
        <v>28</v>
      </c>
      <c r="F28" s="12">
        <v>200</v>
      </c>
      <c r="G28" s="12">
        <f t="shared" si="0"/>
        <v>5600</v>
      </c>
      <c r="H28" s="12">
        <f t="shared" si="1"/>
        <v>5488</v>
      </c>
      <c r="I28" s="12">
        <f t="shared" si="8"/>
        <v>112</v>
      </c>
    </row>
    <row r="29" spans="2:9" ht="19.5" thickBot="1">
      <c r="B29" s="2">
        <v>22</v>
      </c>
      <c r="C29" s="1" t="s">
        <v>14</v>
      </c>
      <c r="D29" s="1"/>
      <c r="E29" s="12">
        <v>1500</v>
      </c>
      <c r="F29" s="12">
        <v>1</v>
      </c>
      <c r="G29" s="12">
        <f t="shared" si="0"/>
        <v>1500</v>
      </c>
      <c r="H29" s="12">
        <f t="shared" si="1"/>
        <v>1470</v>
      </c>
      <c r="I29" s="12">
        <f t="shared" ref="I29:I30" si="9">G29*0.02</f>
        <v>30</v>
      </c>
    </row>
    <row r="30" spans="2:9" ht="19.5" thickBot="1">
      <c r="B30" s="2">
        <v>23</v>
      </c>
      <c r="C30" s="1" t="s">
        <v>15</v>
      </c>
      <c r="D30" s="1" t="s">
        <v>12</v>
      </c>
      <c r="E30" s="12">
        <v>1500</v>
      </c>
      <c r="F30" s="12">
        <v>1</v>
      </c>
      <c r="G30" s="12">
        <f t="shared" si="0"/>
        <v>1500</v>
      </c>
      <c r="H30" s="12">
        <f t="shared" si="1"/>
        <v>1470</v>
      </c>
      <c r="I30" s="12">
        <f t="shared" si="9"/>
        <v>30</v>
      </c>
    </row>
    <row r="31" spans="2:9" ht="19.5" thickBot="1">
      <c r="B31" s="2">
        <v>24</v>
      </c>
      <c r="C31" s="1" t="s">
        <v>16</v>
      </c>
      <c r="D31" s="1" t="s">
        <v>12</v>
      </c>
      <c r="E31" s="12">
        <v>900</v>
      </c>
      <c r="F31" s="12">
        <v>1</v>
      </c>
      <c r="G31" s="12">
        <f t="shared" si="0"/>
        <v>900</v>
      </c>
      <c r="H31" s="12">
        <f t="shared" si="1"/>
        <v>882</v>
      </c>
      <c r="I31" s="12">
        <f t="shared" ref="I31" si="10">G31*0.02</f>
        <v>18</v>
      </c>
    </row>
    <row r="32" spans="2:9" ht="38.25" thickBot="1">
      <c r="B32" s="2">
        <v>25</v>
      </c>
      <c r="C32" s="1" t="s">
        <v>17</v>
      </c>
      <c r="D32" s="1" t="s">
        <v>12</v>
      </c>
      <c r="E32" s="12">
        <v>180</v>
      </c>
      <c r="F32" s="12">
        <v>3</v>
      </c>
      <c r="G32" s="12">
        <f t="shared" si="0"/>
        <v>540</v>
      </c>
      <c r="H32" s="12">
        <v>529</v>
      </c>
      <c r="I32" s="12">
        <f>G32-H32</f>
        <v>11</v>
      </c>
    </row>
    <row r="33" spans="2:9" ht="132" thickBot="1">
      <c r="B33" s="2">
        <v>26</v>
      </c>
      <c r="C33" s="1" t="s">
        <v>42</v>
      </c>
      <c r="D33" s="1" t="s">
        <v>12</v>
      </c>
      <c r="E33" s="12">
        <v>28875</v>
      </c>
      <c r="F33" s="12">
        <v>2</v>
      </c>
      <c r="G33" s="12">
        <f>E33*F33</f>
        <v>57750</v>
      </c>
      <c r="H33" s="12">
        <f>G33*0.98</f>
        <v>56595</v>
      </c>
      <c r="I33" s="12">
        <f>G33*0.02</f>
        <v>1155</v>
      </c>
    </row>
    <row r="34" spans="2:9" ht="19.5" thickBot="1">
      <c r="B34" s="2">
        <v>27</v>
      </c>
      <c r="C34" s="1" t="s">
        <v>18</v>
      </c>
      <c r="D34" s="1" t="s">
        <v>12</v>
      </c>
      <c r="E34" s="12">
        <v>10000</v>
      </c>
      <c r="F34" s="12">
        <v>1</v>
      </c>
      <c r="G34" s="12">
        <f t="shared" si="0"/>
        <v>10000</v>
      </c>
      <c r="H34" s="12">
        <f t="shared" si="1"/>
        <v>9800</v>
      </c>
      <c r="I34" s="12">
        <f t="shared" ref="I34:I39" si="11">G34*0.02</f>
        <v>200</v>
      </c>
    </row>
    <row r="35" spans="2:9" ht="19.5" thickBot="1">
      <c r="B35" s="2">
        <v>28</v>
      </c>
      <c r="C35" s="1" t="s">
        <v>19</v>
      </c>
      <c r="D35" s="1" t="s">
        <v>12</v>
      </c>
      <c r="E35" s="12">
        <v>2800</v>
      </c>
      <c r="F35" s="12">
        <v>1</v>
      </c>
      <c r="G35" s="12">
        <f t="shared" si="0"/>
        <v>2800</v>
      </c>
      <c r="H35" s="12">
        <f t="shared" si="1"/>
        <v>2744</v>
      </c>
      <c r="I35" s="12">
        <f t="shared" si="11"/>
        <v>56</v>
      </c>
    </row>
    <row r="36" spans="2:9" ht="19.5" thickBot="1">
      <c r="B36" s="2">
        <v>29</v>
      </c>
      <c r="C36" s="1" t="s">
        <v>20</v>
      </c>
      <c r="D36" s="1" t="s">
        <v>12</v>
      </c>
      <c r="E36" s="12">
        <v>1000</v>
      </c>
      <c r="F36" s="12">
        <v>1</v>
      </c>
      <c r="G36" s="12">
        <f t="shared" si="0"/>
        <v>1000</v>
      </c>
      <c r="H36" s="12">
        <f t="shared" si="1"/>
        <v>980</v>
      </c>
      <c r="I36" s="12">
        <f t="shared" si="11"/>
        <v>20</v>
      </c>
    </row>
    <row r="37" spans="2:9" ht="19.5" thickBot="1">
      <c r="B37" s="2">
        <v>30</v>
      </c>
      <c r="C37" s="1" t="s">
        <v>21</v>
      </c>
      <c r="D37" s="1" t="s">
        <v>12</v>
      </c>
      <c r="E37" s="12">
        <v>600</v>
      </c>
      <c r="F37" s="12">
        <v>1</v>
      </c>
      <c r="G37" s="12">
        <f t="shared" si="0"/>
        <v>600</v>
      </c>
      <c r="H37" s="12">
        <f t="shared" si="1"/>
        <v>588</v>
      </c>
      <c r="I37" s="12">
        <f t="shared" si="11"/>
        <v>12</v>
      </c>
    </row>
    <row r="38" spans="2:9" ht="38.25" thickBot="1">
      <c r="B38" s="2">
        <v>31</v>
      </c>
      <c r="C38" s="1" t="s">
        <v>27</v>
      </c>
      <c r="D38" s="1" t="s">
        <v>12</v>
      </c>
      <c r="E38" s="12">
        <v>360</v>
      </c>
      <c r="F38" s="12">
        <v>1</v>
      </c>
      <c r="G38" s="12">
        <f t="shared" si="0"/>
        <v>360</v>
      </c>
      <c r="H38" s="12">
        <v>353</v>
      </c>
      <c r="I38" s="12">
        <f>G38-H38</f>
        <v>7</v>
      </c>
    </row>
    <row r="39" spans="2:9" ht="38.25" thickBot="1">
      <c r="B39" s="2">
        <v>32</v>
      </c>
      <c r="C39" s="1" t="s">
        <v>26</v>
      </c>
      <c r="D39" s="1" t="s">
        <v>12</v>
      </c>
      <c r="E39" s="12">
        <v>1000</v>
      </c>
      <c r="F39" s="12">
        <v>1</v>
      </c>
      <c r="G39" s="12">
        <f t="shared" si="0"/>
        <v>1000</v>
      </c>
      <c r="H39" s="12">
        <f t="shared" si="1"/>
        <v>980</v>
      </c>
      <c r="I39" s="12">
        <f t="shared" si="11"/>
        <v>20</v>
      </c>
    </row>
    <row r="40" spans="2:9" ht="36.6" customHeight="1" thickBot="1">
      <c r="B40" s="11"/>
      <c r="C40" s="5" t="s">
        <v>22</v>
      </c>
      <c r="D40" s="5"/>
      <c r="E40" s="3"/>
      <c r="F40" s="3"/>
      <c r="G40" s="3">
        <f>SUM(G8:G39)</f>
        <v>292185</v>
      </c>
      <c r="H40" s="3">
        <f>SUM(H8:H39)</f>
        <v>286341</v>
      </c>
      <c r="I40" s="3">
        <f>SUM(I8:I39)</f>
        <v>5844</v>
      </c>
    </row>
    <row r="41" spans="2:9" ht="32.450000000000003" customHeight="1" thickBot="1">
      <c r="B41" s="11"/>
      <c r="C41" s="19" t="s">
        <v>23</v>
      </c>
      <c r="D41" s="20"/>
      <c r="E41" s="20"/>
      <c r="F41" s="21"/>
      <c r="G41" s="6">
        <v>1</v>
      </c>
      <c r="H41" s="6">
        <v>0.98</v>
      </c>
      <c r="I41" s="6">
        <v>0.02</v>
      </c>
    </row>
  </sheetData>
  <mergeCells count="11">
    <mergeCell ref="D3:H3"/>
    <mergeCell ref="D1:H1"/>
    <mergeCell ref="D2:H2"/>
    <mergeCell ref="C41:F41"/>
    <mergeCell ref="C5:C7"/>
    <mergeCell ref="D5:D7"/>
    <mergeCell ref="E5:G5"/>
    <mergeCell ref="H5:I5"/>
    <mergeCell ref="E6:E7"/>
    <mergeCell ref="F6:F7"/>
    <mergeCell ref="H6:H7"/>
  </mergeCells>
  <hyperlinks>
    <hyperlink ref="C21" r:id="rId1" display="http://hikvision.org.ua/ru/western-digital-4tb-purple"/>
  </hyperlinks>
  <pageMargins left="0.70866141732283472" right="0.70866141732283472" top="0.74803149606299213" bottom="0.74803149606299213" header="0.31496062992125984" footer="0.31496062992125984"/>
  <pageSetup paperSize="9" scale="50" orientation="landscape" verticalDpi="0" r:id="rId2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WORK</cp:lastModifiedBy>
  <cp:lastPrinted>2021-09-02T10:09:04Z</cp:lastPrinted>
  <dcterms:created xsi:type="dcterms:W3CDTF">2021-08-31T18:09:43Z</dcterms:created>
  <dcterms:modified xsi:type="dcterms:W3CDTF">2021-09-03T07:06:56Z</dcterms:modified>
</cp:coreProperties>
</file>