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60" windowWidth="11115" windowHeight="2580"/>
  </bookViews>
  <sheets>
    <sheet name="Смета" sheetId="1" r:id="rId1"/>
    <sheet name="Гант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0" i="1" l="1"/>
  <c r="E27" i="1"/>
  <c r="E20" i="1"/>
  <c r="E30" i="1" s="1"/>
  <c r="F28" i="1" s="1"/>
  <c r="F29" i="1" s="1"/>
  <c r="D30" i="1" s="1"/>
  <c r="E11" i="1"/>
  <c r="F27" i="1" l="1"/>
  <c r="J4" i="3"/>
  <c r="J3" i="3"/>
  <c r="F2" i="3"/>
  <c r="I6" i="3"/>
  <c r="I7" i="3" s="1"/>
  <c r="F5" i="3"/>
  <c r="F4" i="3"/>
  <c r="F6" i="3" l="1"/>
  <c r="E7" i="3" s="1"/>
  <c r="E8" i="3" s="1"/>
  <c r="F20" i="1" l="1"/>
</calcChain>
</file>

<file path=xl/sharedStrings.xml><?xml version="1.0" encoding="utf-8"?>
<sst xmlns="http://schemas.openxmlformats.org/spreadsheetml/2006/main" count="94" uniqueCount="86">
  <si>
    <r>
      <t>ІІІ. БЮДЖЕТ ПРОЕКТУ</t>
    </r>
    <r>
      <rPr>
        <i/>
        <sz val="14"/>
        <color theme="1"/>
        <rFont val="Times New Roman"/>
        <family val="1"/>
        <charset val="204"/>
      </rPr>
      <t xml:space="preserve"> </t>
    </r>
  </si>
  <si>
    <t>№</t>
  </si>
  <si>
    <t>Захід</t>
  </si>
  <si>
    <t>Стаття витрат</t>
  </si>
  <si>
    <t>Розрахунок статті витрат</t>
  </si>
  <si>
    <t>Джерела фінансування</t>
  </si>
  <si>
    <t>фонд конкурсу</t>
  </si>
  <si>
    <t>заявник</t>
  </si>
  <si>
    <t>партнери</t>
  </si>
  <si>
    <t xml:space="preserve">Разом </t>
  </si>
  <si>
    <t>Разом за проектом</t>
  </si>
  <si>
    <t>Удовенко В. О.</t>
  </si>
  <si>
    <t>заходи проекту:</t>
  </si>
  <si>
    <t>Придбання обладнання</t>
  </si>
  <si>
    <t>Місяць</t>
  </si>
  <si>
    <r>
      <t>1)</t>
    </r>
    <r>
      <rPr>
        <sz val="12"/>
        <color theme="1"/>
        <rFont val="Times New Roman"/>
        <family val="1"/>
        <charset val="204"/>
      </rPr>
      <t>Відібрати учасників проекту</t>
    </r>
  </si>
  <si>
    <r>
      <t>2) </t>
    </r>
    <r>
      <rPr>
        <sz val="12"/>
        <color theme="1"/>
        <rFont val="Times New Roman"/>
        <family val="1"/>
        <charset val="204"/>
      </rPr>
      <t>Провести тренінг для тренерів з особливостей навчання пенсіонерів (за кошти власного внеску)</t>
    </r>
  </si>
  <si>
    <r>
      <t>3)</t>
    </r>
    <r>
      <rPr>
        <sz val="12"/>
        <color theme="1"/>
        <rFont val="Times New Roman"/>
        <family val="1"/>
        <charset val="204"/>
      </rPr>
      <t>Створити умови для проведення тренінгів: закупити обладнання, встановити та налагодити</t>
    </r>
  </si>
  <si>
    <r>
      <t>4)  </t>
    </r>
    <r>
      <rPr>
        <sz val="12"/>
        <color theme="1"/>
        <rFont val="Times New Roman"/>
        <family val="1"/>
        <charset val="204"/>
      </rPr>
      <t>Розробити та погодити план тренінгів</t>
    </r>
  </si>
  <si>
    <r>
      <t>5)</t>
    </r>
    <r>
      <rPr>
        <sz val="12"/>
        <color theme="1"/>
        <rFont val="Times New Roman"/>
        <family val="1"/>
        <charset val="204"/>
      </rPr>
      <t>Провести тренінги «Комп’ютерна грамотність»</t>
    </r>
  </si>
  <si>
    <r>
      <t>6) </t>
    </r>
    <r>
      <rPr>
        <sz val="12"/>
        <color theme="1"/>
        <rFont val="Times New Roman"/>
        <family val="1"/>
        <charset val="204"/>
      </rPr>
      <t>Провести тренінги «Фінансова грамотність»</t>
    </r>
  </si>
  <si>
    <r>
      <t>7)</t>
    </r>
    <r>
      <rPr>
        <sz val="12"/>
        <color theme="1"/>
        <rFont val="Times New Roman"/>
        <family val="1"/>
        <charset val="204"/>
      </rPr>
      <t>Надати післятренінгові консультації</t>
    </r>
  </si>
  <si>
    <r>
      <t>8)  З</t>
    </r>
    <r>
      <rPr>
        <sz val="12"/>
        <color theme="1"/>
        <rFont val="Times New Roman"/>
        <family val="1"/>
        <charset val="204"/>
      </rPr>
      <t>вітування за проектом</t>
    </r>
  </si>
  <si>
    <t>Відповідальні особи</t>
  </si>
  <si>
    <t>Календарний план виконання проекту</t>
  </si>
  <si>
    <t>Назва</t>
  </si>
  <si>
    <t>Одиниці виміру</t>
  </si>
  <si>
    <t>Кількість</t>
  </si>
  <si>
    <t>Ціна, без ПДВ, грн.</t>
  </si>
  <si>
    <t>Сума, без ПДВ, грн.</t>
  </si>
  <si>
    <t>Блокнот А5 48арк. бічна спіраль з логотипом ISI</t>
  </si>
  <si>
    <t>шт</t>
  </si>
  <si>
    <t>Папка-конверт А4 пластикова на кнопці синя з логотипом ISI</t>
  </si>
  <si>
    <t>шт.</t>
  </si>
  <si>
    <t>Ручка кулькова автоматична к/ксиній к/ч синій т/л 0,7мм "К-15" Schneider з нанесення логотипу ISI</t>
  </si>
  <si>
    <t>Загальна сума договору без ПДВ, грн.</t>
  </si>
  <si>
    <t>ПДВ</t>
  </si>
  <si>
    <t>Загальна сума договору з ПДВ, грн.</t>
  </si>
  <si>
    <t>Автор проекту</t>
  </si>
  <si>
    <t>Фролова С. О.</t>
  </si>
  <si>
    <t>Удовенко В. О.,   Фролова С. О.</t>
  </si>
  <si>
    <t>8 шт * 30 грн</t>
  </si>
  <si>
    <t>Провод ШВВП 2х4 220</t>
  </si>
  <si>
    <t>Короб ДКС 25X17</t>
  </si>
  <si>
    <t>Разом</t>
  </si>
  <si>
    <t>1 Ноутбук</t>
  </si>
  <si>
    <t>36 Стільців шкільних</t>
  </si>
  <si>
    <t>18 Парта шкільна "Універсальна"</t>
  </si>
  <si>
    <t>36 шт * 300 грн</t>
  </si>
  <si>
    <t>10 Жалюзі сонцезахісні</t>
  </si>
  <si>
    <t>Стіл для вчителя</t>
  </si>
  <si>
    <t xml:space="preserve">                       8 Розетки</t>
  </si>
  <si>
    <t xml:space="preserve">                    2  Бумага офісна</t>
  </si>
  <si>
    <t xml:space="preserve">                       2 Вимикач</t>
  </si>
  <si>
    <t>2шт * 40 грн</t>
  </si>
  <si>
    <t xml:space="preserve">              16  Светодіодні панелі 12W</t>
  </si>
  <si>
    <t>Матеріали для ремонту</t>
  </si>
  <si>
    <t>Плинтус</t>
  </si>
  <si>
    <r>
      <t xml:space="preserve">  </t>
    </r>
    <r>
      <rPr>
        <sz val="11"/>
        <color theme="1"/>
        <rFont val="Calibri"/>
        <family val="2"/>
        <charset val="204"/>
        <scheme val="minor"/>
      </rPr>
      <t>Лінолеум</t>
    </r>
  </si>
  <si>
    <t xml:space="preserve">        Самовыравнивающаяся смесь</t>
  </si>
  <si>
    <t xml:space="preserve">                   Натяжна стеля із тканини</t>
  </si>
  <si>
    <t xml:space="preserve">                          Замок </t>
  </si>
  <si>
    <t xml:space="preserve">                          Двері </t>
  </si>
  <si>
    <t>1 шт * 800 грн</t>
  </si>
  <si>
    <t xml:space="preserve"> 1 шт *6500 грн</t>
  </si>
  <si>
    <t>1 шт*12000 грн</t>
  </si>
  <si>
    <t>1 шт*25000 грн</t>
  </si>
  <si>
    <t>10 шт * 800 грн</t>
  </si>
  <si>
    <t>Крісло офісне</t>
  </si>
  <si>
    <t>1 шт * 2500 грн</t>
  </si>
  <si>
    <t>18 шт *1200 грн</t>
  </si>
  <si>
    <t>100м * 30 грн</t>
  </si>
  <si>
    <t xml:space="preserve">         2уп*110грн</t>
  </si>
  <si>
    <t>16 шт*200 грн</t>
  </si>
  <si>
    <t>100 м2*200 грн</t>
  </si>
  <si>
    <r>
      <rPr>
        <sz val="12"/>
        <color theme="1"/>
        <rFont val="Calibri"/>
        <family val="2"/>
        <charset val="204"/>
        <scheme val="minor"/>
      </rPr>
      <t>50</t>
    </r>
    <r>
      <rPr>
        <sz val="11"/>
        <color theme="1"/>
        <rFont val="Calibri"/>
        <family val="2"/>
        <charset val="204"/>
        <scheme val="minor"/>
      </rPr>
      <t xml:space="preserve"> м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Calibri"/>
        <family val="2"/>
        <charset val="204"/>
        <scheme val="minor"/>
      </rPr>
      <t>* 50 грн</t>
    </r>
  </si>
  <si>
    <t>10 шт*200 грн</t>
  </si>
  <si>
    <t xml:space="preserve">100м2 * 200 грн </t>
  </si>
  <si>
    <t>3 шт * 1500 грн</t>
  </si>
  <si>
    <t>3шт * 300 грн</t>
  </si>
  <si>
    <t>Власний внесок</t>
  </si>
  <si>
    <t>Проведення тренінгів з Лідерства та командоутворення для батьків</t>
  </si>
  <si>
    <t>100 м * 19 грн</t>
  </si>
  <si>
    <t>Интерактивная дошка</t>
  </si>
  <si>
    <t xml:space="preserve">Принтер   </t>
  </si>
  <si>
    <t>Балагурова І. 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</si>
</sst>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A3CB"/>
      <name val="Verdana"/>
      <family val="2"/>
      <charset val="204"/>
    </font>
    <font>
      <i/>
      <sz val="11.5"/>
      <color rgb="FF000000"/>
      <name val="Calibri"/>
      <family val="2"/>
      <charset val="204"/>
      <scheme val="minor"/>
    </font>
    <font>
      <sz val="11.5"/>
      <color theme="1"/>
      <name val="Calibri"/>
      <family val="2"/>
      <charset val="204"/>
      <scheme val="minor"/>
    </font>
    <font>
      <sz val="11.5"/>
      <color theme="1"/>
      <name val="Arial"/>
      <family val="2"/>
      <charset val="204"/>
    </font>
    <font>
      <b/>
      <i/>
      <sz val="11.5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.5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1"/>
      <color theme="1"/>
      <name val="Times New Roman"/>
      <family val="1"/>
      <charset val="204"/>
    </font>
    <font>
      <b/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98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Fill="1" applyBorder="1" applyAlignment="1">
      <alignment horizontal="center"/>
    </xf>
    <xf numFmtId="0" fontId="3" fillId="0" borderId="1" xfId="0" applyFont="1" applyBorder="1" applyAlignment="1">
      <alignment horizontal="justify" vertical="center"/>
    </xf>
    <xf numFmtId="0" fontId="6" fillId="2" borderId="1" xfId="1" applyBorder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/>
    <xf numFmtId="0" fontId="3" fillId="0" borderId="0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9" fillId="0" borderId="0" xfId="0" applyFont="1"/>
    <xf numFmtId="0" fontId="10" fillId="3" borderId="8" xfId="0" applyFont="1" applyFill="1" applyBorder="1" applyAlignment="1">
      <alignment horizontal="left" vertical="center" wrapText="1" indent="1"/>
    </xf>
    <xf numFmtId="0" fontId="10" fillId="3" borderId="9" xfId="0" applyFont="1" applyFill="1" applyBorder="1" applyAlignment="1">
      <alignment horizontal="left" vertical="center" wrapText="1" indent="12"/>
    </xf>
    <xf numFmtId="0" fontId="10" fillId="3" borderId="9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horizontal="right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Border="1"/>
    <xf numFmtId="0" fontId="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18" fillId="3" borderId="11" xfId="0" applyFont="1" applyFill="1" applyBorder="1" applyAlignment="1">
      <alignment horizontal="right" wrapText="1"/>
    </xf>
    <xf numFmtId="0" fontId="18" fillId="3" borderId="10" xfId="0" applyFont="1" applyFill="1" applyBorder="1" applyAlignment="1">
      <alignment horizontal="right" wrapText="1"/>
    </xf>
    <xf numFmtId="0" fontId="14" fillId="3" borderId="10" xfId="0" applyFont="1" applyFill="1" applyBorder="1" applyAlignment="1">
      <alignment horizontal="right" wrapText="1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9" fillId="0" borderId="1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1" xfId="0" applyFont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6" xfId="0" applyBorder="1"/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17" fillId="3" borderId="16" xfId="0" applyFont="1" applyFill="1" applyBorder="1" applyAlignment="1">
      <alignment horizontal="right" wrapText="1"/>
    </xf>
    <xf numFmtId="0" fontId="17" fillId="3" borderId="15" xfId="0" applyFont="1" applyFill="1" applyBorder="1" applyAlignment="1">
      <alignment horizontal="right" wrapText="1"/>
    </xf>
    <xf numFmtId="0" fontId="14" fillId="3" borderId="17" xfId="0" applyFont="1" applyFill="1" applyBorder="1" applyAlignment="1">
      <alignment horizontal="right" wrapText="1"/>
    </xf>
    <xf numFmtId="0" fontId="14" fillId="3" borderId="11" xfId="0" applyFont="1" applyFill="1" applyBorder="1" applyAlignment="1">
      <alignment horizontal="right" wrapText="1"/>
    </xf>
    <xf numFmtId="0" fontId="14" fillId="3" borderId="13" xfId="0" applyFont="1" applyFill="1" applyBorder="1" applyAlignment="1">
      <alignment horizontal="right" wrapText="1"/>
    </xf>
    <xf numFmtId="0" fontId="14" fillId="3" borderId="9" xfId="0" applyFont="1" applyFill="1" applyBorder="1" applyAlignment="1">
      <alignment horizontal="right" wrapText="1"/>
    </xf>
    <xf numFmtId="0" fontId="13" fillId="3" borderId="13" xfId="0" applyFont="1" applyFill="1" applyBorder="1" applyAlignment="1">
      <alignment horizontal="right" vertical="center" wrapText="1"/>
    </xf>
    <xf numFmtId="0" fontId="13" fillId="3" borderId="14" xfId="0" applyFont="1" applyFill="1" applyBorder="1" applyAlignment="1">
      <alignment horizontal="right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14" fillId="3" borderId="13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vertical="center" wrapText="1"/>
    </xf>
    <xf numFmtId="0" fontId="12" fillId="3" borderId="12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0" fontId="15" fillId="3" borderId="13" xfId="0" applyFont="1" applyFill="1" applyBorder="1" applyAlignment="1">
      <alignment horizontal="right" vertical="center" wrapText="1"/>
    </xf>
    <xf numFmtId="0" fontId="15" fillId="3" borderId="14" xfId="0" applyFont="1" applyFill="1" applyBorder="1" applyAlignment="1">
      <alignment horizontal="right" vertical="center" wrapText="1"/>
    </xf>
    <xf numFmtId="0" fontId="15" fillId="3" borderId="9" xfId="0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</cellXfs>
  <cellStyles count="2">
    <cellStyle name="Акцент1" xfId="1" builtinId="29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29" workbookViewId="0">
      <selection activeCell="C31" sqref="C31"/>
    </sheetView>
  </sheetViews>
  <sheetFormatPr defaultRowHeight="15" x14ac:dyDescent="0.25"/>
  <cols>
    <col min="1" max="1" width="4.85546875" customWidth="1"/>
    <col min="2" max="2" width="27.5703125" customWidth="1"/>
    <col min="3" max="3" width="37.5703125" customWidth="1"/>
    <col min="4" max="4" width="19.28515625" customWidth="1"/>
    <col min="5" max="5" width="9.85546875" style="36" customWidth="1"/>
    <col min="6" max="6" width="9.140625" style="36" customWidth="1"/>
    <col min="7" max="7" width="6.85546875" customWidth="1"/>
  </cols>
  <sheetData>
    <row r="1" spans="1:11" ht="19.5" x14ac:dyDescent="0.25">
      <c r="A1" s="61" t="s">
        <v>0</v>
      </c>
      <c r="B1" s="62"/>
      <c r="C1" s="62"/>
      <c r="D1" s="62"/>
      <c r="E1" s="62"/>
      <c r="F1" s="62"/>
      <c r="G1" s="62"/>
      <c r="I1" s="5"/>
      <c r="J1" s="5"/>
    </row>
    <row r="2" spans="1:11" x14ac:dyDescent="0.25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4"/>
      <c r="G2" s="64"/>
      <c r="I2" s="5"/>
      <c r="J2" s="5"/>
    </row>
    <row r="3" spans="1:11" ht="34.5" customHeight="1" x14ac:dyDescent="0.25">
      <c r="A3" s="64"/>
      <c r="B3" s="64"/>
      <c r="C3" s="64"/>
      <c r="D3" s="64"/>
      <c r="E3" s="29" t="s">
        <v>6</v>
      </c>
      <c r="F3" s="29" t="s">
        <v>7</v>
      </c>
      <c r="G3" s="11" t="s">
        <v>8</v>
      </c>
      <c r="I3" s="5"/>
      <c r="J3" s="5"/>
    </row>
    <row r="4" spans="1:11" ht="15.75" x14ac:dyDescent="0.25">
      <c r="A4" s="68">
        <v>1</v>
      </c>
      <c r="B4" s="68" t="s">
        <v>13</v>
      </c>
      <c r="C4" s="2" t="s">
        <v>83</v>
      </c>
      <c r="D4" s="42" t="s">
        <v>66</v>
      </c>
      <c r="E4" s="28">
        <v>25000</v>
      </c>
      <c r="F4" s="30">
        <v>0</v>
      </c>
      <c r="G4" s="30"/>
      <c r="H4" s="26"/>
      <c r="I4" s="27"/>
      <c r="J4" s="27"/>
    </row>
    <row r="5" spans="1:11" ht="20.25" customHeight="1" x14ac:dyDescent="0.25">
      <c r="A5" s="69"/>
      <c r="B5" s="69"/>
      <c r="C5" s="2" t="s">
        <v>45</v>
      </c>
      <c r="D5" s="42" t="s">
        <v>65</v>
      </c>
      <c r="E5" s="30">
        <v>12000</v>
      </c>
      <c r="F5" s="30">
        <v>0</v>
      </c>
      <c r="G5" s="30"/>
      <c r="I5" s="5"/>
      <c r="J5" s="18"/>
    </row>
    <row r="6" spans="1:11" ht="20.25" customHeight="1" x14ac:dyDescent="0.25">
      <c r="A6" s="69"/>
      <c r="B6" s="69"/>
      <c r="C6" s="2" t="s">
        <v>84</v>
      </c>
      <c r="D6" s="42" t="s">
        <v>64</v>
      </c>
      <c r="E6" s="30">
        <v>6500</v>
      </c>
      <c r="F6" s="30">
        <v>0</v>
      </c>
      <c r="G6" s="30"/>
      <c r="I6" s="5"/>
      <c r="J6" s="5"/>
    </row>
    <row r="7" spans="1:11" ht="19.5" customHeight="1" x14ac:dyDescent="0.25">
      <c r="A7" s="69"/>
      <c r="B7" s="69"/>
      <c r="C7" s="3" t="s">
        <v>49</v>
      </c>
      <c r="D7" s="42" t="s">
        <v>67</v>
      </c>
      <c r="E7" s="30">
        <v>8000</v>
      </c>
      <c r="F7" s="30">
        <v>0</v>
      </c>
      <c r="G7" s="30"/>
      <c r="I7" s="5"/>
      <c r="J7" s="5"/>
    </row>
    <row r="8" spans="1:11" ht="15.75" x14ac:dyDescent="0.25">
      <c r="A8" s="69"/>
      <c r="B8" s="69"/>
      <c r="C8" s="3" t="s">
        <v>46</v>
      </c>
      <c r="D8" s="42" t="s">
        <v>48</v>
      </c>
      <c r="E8" s="30">
        <v>10800</v>
      </c>
      <c r="F8" s="30">
        <v>0</v>
      </c>
      <c r="G8" s="30"/>
      <c r="I8" s="5"/>
      <c r="J8" s="5"/>
    </row>
    <row r="9" spans="1:11" ht="15.75" x14ac:dyDescent="0.25">
      <c r="A9" s="69"/>
      <c r="B9" s="69"/>
      <c r="C9" s="3" t="s">
        <v>68</v>
      </c>
      <c r="D9" s="42" t="s">
        <v>63</v>
      </c>
      <c r="E9" s="42">
        <v>800</v>
      </c>
      <c r="F9" s="4">
        <v>0</v>
      </c>
      <c r="G9" s="4"/>
      <c r="I9" s="5"/>
      <c r="J9" s="5"/>
    </row>
    <row r="10" spans="1:11" ht="19.5" customHeight="1" x14ac:dyDescent="0.25">
      <c r="A10" s="69"/>
      <c r="B10" s="69"/>
      <c r="C10" s="3" t="s">
        <v>50</v>
      </c>
      <c r="D10" s="42" t="s">
        <v>69</v>
      </c>
      <c r="E10" s="30">
        <v>2500</v>
      </c>
      <c r="F10" s="4">
        <v>0</v>
      </c>
      <c r="G10" s="4"/>
      <c r="I10" s="5"/>
      <c r="J10" s="5"/>
    </row>
    <row r="11" spans="1:11" ht="15.75" x14ac:dyDescent="0.25">
      <c r="A11" s="69"/>
      <c r="B11" s="69"/>
      <c r="C11" s="3" t="s">
        <v>47</v>
      </c>
      <c r="D11" s="4" t="s">
        <v>70</v>
      </c>
      <c r="E11" s="4">
        <f>18*1200</f>
        <v>21600</v>
      </c>
      <c r="F11" s="4">
        <v>0</v>
      </c>
      <c r="G11" s="4"/>
      <c r="I11" s="5"/>
      <c r="J11" s="5"/>
    </row>
    <row r="12" spans="1:11" ht="15.75" x14ac:dyDescent="0.25">
      <c r="A12" s="69"/>
      <c r="B12" s="69"/>
      <c r="C12" s="3" t="s">
        <v>42</v>
      </c>
      <c r="D12" s="42" t="s">
        <v>71</v>
      </c>
      <c r="E12" s="30">
        <v>3000</v>
      </c>
      <c r="F12" s="4">
        <v>0</v>
      </c>
      <c r="G12" s="4"/>
      <c r="I12" s="5"/>
      <c r="J12" s="5"/>
    </row>
    <row r="13" spans="1:11" ht="15.75" x14ac:dyDescent="0.25">
      <c r="A13" s="69"/>
      <c r="B13" s="69"/>
      <c r="C13" s="3" t="s">
        <v>43</v>
      </c>
      <c r="D13" s="42" t="s">
        <v>82</v>
      </c>
      <c r="E13" s="30">
        <v>1900</v>
      </c>
      <c r="F13" s="4">
        <v>0</v>
      </c>
      <c r="G13" s="4"/>
      <c r="I13" s="5"/>
      <c r="J13" s="5"/>
    </row>
    <row r="14" spans="1:11" ht="19.5" customHeight="1" x14ac:dyDescent="0.25">
      <c r="A14" s="69"/>
      <c r="B14" s="69"/>
      <c r="C14" s="42" t="s">
        <v>51</v>
      </c>
      <c r="D14" s="42" t="s">
        <v>41</v>
      </c>
      <c r="E14" s="30">
        <v>240</v>
      </c>
      <c r="F14" s="4">
        <v>0</v>
      </c>
      <c r="G14" s="4"/>
      <c r="I14" s="5"/>
      <c r="J14" s="5"/>
    </row>
    <row r="15" spans="1:11" ht="20.100000000000001" customHeight="1" x14ac:dyDescent="0.25">
      <c r="A15" s="69"/>
      <c r="B15" s="69"/>
      <c r="C15" s="42" t="s">
        <v>53</v>
      </c>
      <c r="D15" s="45" t="s">
        <v>54</v>
      </c>
      <c r="E15" s="42">
        <v>80</v>
      </c>
      <c r="F15" s="30">
        <v>0</v>
      </c>
      <c r="G15" s="30"/>
      <c r="I15" s="5"/>
      <c r="J15" s="8"/>
      <c r="K15" s="8"/>
    </row>
    <row r="16" spans="1:11" ht="22.5" customHeight="1" x14ac:dyDescent="0.25">
      <c r="A16" s="69"/>
      <c r="B16" s="69"/>
      <c r="C16" s="42" t="s">
        <v>52</v>
      </c>
      <c r="D16" s="44" t="s">
        <v>72</v>
      </c>
      <c r="E16" s="30">
        <v>220</v>
      </c>
      <c r="F16" s="4">
        <v>0</v>
      </c>
      <c r="G16" s="4"/>
      <c r="I16" s="5"/>
      <c r="J16" s="5"/>
    </row>
    <row r="17" spans="1:12" s="50" customFormat="1" ht="20.100000000000001" customHeight="1" x14ac:dyDescent="0.25">
      <c r="A17" s="69"/>
      <c r="B17" s="69"/>
      <c r="C17" s="47" t="s">
        <v>55</v>
      </c>
      <c r="D17" s="46" t="s">
        <v>73</v>
      </c>
      <c r="E17" s="51">
        <v>3200</v>
      </c>
      <c r="F17" s="47">
        <v>0</v>
      </c>
      <c r="G17" s="47"/>
      <c r="H17" s="48"/>
      <c r="I17" s="49"/>
      <c r="J17" s="49"/>
      <c r="K17" s="48"/>
      <c r="L17" s="49"/>
    </row>
    <row r="18" spans="1:12" ht="19.5" customHeight="1" x14ac:dyDescent="0.25">
      <c r="A18" s="69"/>
      <c r="B18" s="69"/>
      <c r="C18" s="42"/>
      <c r="D18" s="4"/>
      <c r="E18" s="35"/>
      <c r="F18" s="30">
        <v>0</v>
      </c>
      <c r="G18" s="30"/>
      <c r="I18" s="5"/>
      <c r="J18" s="5"/>
      <c r="K18" s="5"/>
      <c r="L18" s="5"/>
    </row>
    <row r="19" spans="1:12" ht="20.25" customHeight="1" x14ac:dyDescent="0.25">
      <c r="A19" s="70"/>
      <c r="B19" s="70"/>
      <c r="C19" s="42"/>
      <c r="D19" s="4"/>
      <c r="E19" s="35"/>
      <c r="F19" s="30">
        <v>0</v>
      </c>
      <c r="G19" s="30"/>
      <c r="H19" s="5"/>
      <c r="I19" s="8"/>
      <c r="J19" s="8"/>
      <c r="K19" s="5"/>
      <c r="L19" s="5"/>
    </row>
    <row r="20" spans="1:12" ht="21" customHeight="1" x14ac:dyDescent="0.25">
      <c r="A20" s="38" t="s">
        <v>9</v>
      </c>
      <c r="B20" s="39"/>
      <c r="C20" s="53"/>
      <c r="D20" s="4"/>
      <c r="E20" s="52">
        <f>SUM(E4:E19)</f>
        <v>95840</v>
      </c>
      <c r="F20" s="29">
        <f>SUM(F5:F10)</f>
        <v>0</v>
      </c>
      <c r="G20" s="29"/>
      <c r="H20" s="8"/>
      <c r="I20" s="5"/>
      <c r="J20" s="8"/>
      <c r="K20" s="5"/>
      <c r="L20" s="5"/>
    </row>
    <row r="21" spans="1:12" ht="15.75" customHeight="1" x14ac:dyDescent="0.25">
      <c r="A21" s="68">
        <v>2</v>
      </c>
      <c r="B21" s="68" t="s">
        <v>56</v>
      </c>
      <c r="C21" s="40" t="s">
        <v>58</v>
      </c>
      <c r="D21" s="42" t="s">
        <v>74</v>
      </c>
      <c r="E21" s="30">
        <v>20000</v>
      </c>
      <c r="F21" s="30">
        <v>0</v>
      </c>
      <c r="G21" s="30"/>
      <c r="H21" s="5"/>
      <c r="I21" s="8"/>
      <c r="J21" s="5"/>
      <c r="K21" s="5"/>
      <c r="L21" s="5"/>
    </row>
    <row r="22" spans="1:12" ht="18" customHeight="1" x14ac:dyDescent="0.25">
      <c r="A22" s="69"/>
      <c r="B22" s="69"/>
      <c r="C22" s="42" t="s">
        <v>57</v>
      </c>
      <c r="D22" s="41" t="s">
        <v>75</v>
      </c>
      <c r="E22" s="30">
        <v>2500</v>
      </c>
      <c r="F22" s="30">
        <v>0</v>
      </c>
      <c r="G22" s="1"/>
      <c r="H22" s="5"/>
      <c r="I22" s="5"/>
      <c r="J22" s="5"/>
      <c r="K22" s="5"/>
      <c r="L22" s="5"/>
    </row>
    <row r="23" spans="1:12" ht="20.100000000000001" customHeight="1" x14ac:dyDescent="0.25">
      <c r="A23" s="69"/>
      <c r="B23" s="69"/>
      <c r="C23" s="1" t="s">
        <v>59</v>
      </c>
      <c r="D23" s="4" t="s">
        <v>76</v>
      </c>
      <c r="E23" s="30">
        <v>2000</v>
      </c>
      <c r="F23" s="30">
        <v>0</v>
      </c>
      <c r="G23" s="1"/>
      <c r="I23" s="5"/>
      <c r="J23" s="5"/>
      <c r="K23" s="5"/>
    </row>
    <row r="24" spans="1:12" ht="15" customHeight="1" x14ac:dyDescent="0.25">
      <c r="A24" s="69"/>
      <c r="B24" s="69"/>
      <c r="C24" s="54" t="s">
        <v>60</v>
      </c>
      <c r="D24" s="42" t="s">
        <v>77</v>
      </c>
      <c r="E24" s="30">
        <v>2000</v>
      </c>
      <c r="F24" s="30">
        <v>0</v>
      </c>
      <c r="G24" s="30"/>
      <c r="H24" s="5"/>
      <c r="I24" s="5"/>
      <c r="J24" s="5"/>
      <c r="K24" s="5"/>
    </row>
    <row r="25" spans="1:12" ht="15.75" customHeight="1" x14ac:dyDescent="0.25">
      <c r="A25" s="69"/>
      <c r="B25" s="69"/>
      <c r="C25" s="37" t="s">
        <v>62</v>
      </c>
      <c r="D25" s="42" t="s">
        <v>78</v>
      </c>
      <c r="E25" s="30">
        <v>4500</v>
      </c>
      <c r="F25" s="30">
        <v>0</v>
      </c>
      <c r="G25" s="30"/>
      <c r="H25" s="5"/>
      <c r="I25" s="5"/>
      <c r="J25" s="5"/>
      <c r="K25" s="5"/>
    </row>
    <row r="26" spans="1:12" ht="20.100000000000001" customHeight="1" x14ac:dyDescent="0.25">
      <c r="A26" s="70"/>
      <c r="B26" s="70"/>
      <c r="C26" s="37" t="s">
        <v>61</v>
      </c>
      <c r="D26" s="42" t="s">
        <v>79</v>
      </c>
      <c r="E26" s="30">
        <v>900</v>
      </c>
      <c r="F26" s="30">
        <v>0</v>
      </c>
      <c r="G26" s="30"/>
      <c r="H26" s="5"/>
      <c r="I26" s="5"/>
      <c r="J26" s="5"/>
      <c r="K26" s="5"/>
    </row>
    <row r="27" spans="1:12" ht="15.75" customHeight="1" x14ac:dyDescent="0.25">
      <c r="A27" s="38" t="s">
        <v>9</v>
      </c>
      <c r="B27" s="39"/>
      <c r="C27" s="39"/>
      <c r="D27" s="30"/>
      <c r="E27" s="29">
        <f>SUM(E21:E26)</f>
        <v>31900</v>
      </c>
      <c r="F27" s="29">
        <f>SUM(F21:F26)</f>
        <v>0</v>
      </c>
      <c r="G27" s="1"/>
      <c r="H27" s="5"/>
      <c r="I27" s="5"/>
      <c r="J27" s="5"/>
      <c r="K27" s="5"/>
    </row>
    <row r="28" spans="1:12" ht="37.5" customHeight="1" x14ac:dyDescent="0.25">
      <c r="A28" s="38">
        <v>3</v>
      </c>
      <c r="B28" s="1" t="s">
        <v>80</v>
      </c>
      <c r="C28" s="59" t="s">
        <v>81</v>
      </c>
      <c r="D28" s="30"/>
      <c r="E28" s="56">
        <v>0</v>
      </c>
      <c r="F28" s="1">
        <f>E30/3</f>
        <v>42580</v>
      </c>
      <c r="G28" s="1"/>
      <c r="H28" s="5"/>
      <c r="I28" s="5"/>
      <c r="J28" s="5"/>
    </row>
    <row r="29" spans="1:12" ht="15" customHeight="1" x14ac:dyDescent="0.25">
      <c r="A29" s="38" t="s">
        <v>44</v>
      </c>
      <c r="B29" s="39"/>
      <c r="C29" s="30"/>
      <c r="E29" s="55">
        <v>0</v>
      </c>
      <c r="F29" s="55">
        <f>SUM(F28)</f>
        <v>42580</v>
      </c>
      <c r="G29" s="1"/>
      <c r="H29" s="5"/>
      <c r="I29" s="5"/>
      <c r="J29" s="5"/>
    </row>
    <row r="30" spans="1:12" ht="32.25" customHeight="1" x14ac:dyDescent="0.25">
      <c r="A30" s="65" t="s">
        <v>10</v>
      </c>
      <c r="B30" s="66"/>
      <c r="C30" s="67"/>
      <c r="D30" s="29">
        <f>E30+F30</f>
        <v>170320</v>
      </c>
      <c r="E30" s="55">
        <f>E20+E27</f>
        <v>127740</v>
      </c>
      <c r="F30" s="55">
        <f>F29</f>
        <v>42580</v>
      </c>
      <c r="G30" s="1"/>
      <c r="H30" s="8"/>
      <c r="I30" s="5"/>
      <c r="J30" s="5"/>
    </row>
    <row r="31" spans="1:12" ht="16.5" customHeight="1" x14ac:dyDescent="0.25">
      <c r="A31" s="13" t="s">
        <v>38</v>
      </c>
      <c r="B31" s="5"/>
      <c r="C31" s="6" t="s">
        <v>85</v>
      </c>
      <c r="D31" s="43"/>
      <c r="E31" s="60"/>
      <c r="F31"/>
      <c r="G31" s="5"/>
      <c r="H31" s="5"/>
      <c r="I31" s="5"/>
    </row>
    <row r="32" spans="1:12" ht="15.75" customHeight="1" x14ac:dyDescent="0.25">
      <c r="A32" s="5"/>
      <c r="B32" s="5"/>
      <c r="C32" s="5"/>
      <c r="D32" s="17"/>
      <c r="E32" s="17"/>
      <c r="F32" s="5"/>
      <c r="G32" s="5"/>
      <c r="H32" s="5"/>
      <c r="I32" s="5"/>
      <c r="J32" s="5"/>
    </row>
    <row r="33" spans="1:12" ht="16.5" customHeight="1" x14ac:dyDescent="0.25">
      <c r="A33" s="13"/>
      <c r="B33" s="57"/>
      <c r="C33" s="5"/>
      <c r="D33" s="5"/>
      <c r="E33" s="17"/>
      <c r="F33" s="58"/>
      <c r="G33" s="58"/>
      <c r="H33" s="5"/>
      <c r="I33" s="5"/>
      <c r="J33" s="5"/>
      <c r="K33" s="5"/>
    </row>
    <row r="34" spans="1:12" ht="15.75" customHeight="1" x14ac:dyDescent="0.25">
      <c r="A34" s="5"/>
      <c r="B34" s="58"/>
      <c r="C34" s="5"/>
      <c r="D34" s="5"/>
      <c r="E34" s="17"/>
      <c r="F34" s="17"/>
      <c r="G34" s="5"/>
      <c r="H34" s="5"/>
      <c r="I34" s="5"/>
      <c r="J34" s="5"/>
      <c r="K34" s="5"/>
    </row>
    <row r="35" spans="1:12" ht="18.75" customHeight="1" x14ac:dyDescent="0.25">
      <c r="A35" s="5"/>
      <c r="B35" s="57"/>
      <c r="C35" s="5"/>
      <c r="D35" s="5"/>
      <c r="E35" s="17"/>
      <c r="F35" s="58"/>
      <c r="G35" s="58"/>
      <c r="H35" s="5"/>
    </row>
    <row r="36" spans="1:12" ht="19.5" customHeight="1" x14ac:dyDescent="0.25">
      <c r="A36" s="5"/>
      <c r="B36" s="58"/>
      <c r="C36" s="5"/>
      <c r="D36" s="5"/>
      <c r="E36" s="17"/>
      <c r="F36" s="58"/>
      <c r="G36" s="58"/>
      <c r="H36" s="5"/>
    </row>
    <row r="37" spans="1:12" ht="15.75" x14ac:dyDescent="0.25">
      <c r="A37" s="5"/>
      <c r="B37" s="5"/>
      <c r="C37" s="5"/>
      <c r="D37" s="5"/>
      <c r="E37" s="17"/>
      <c r="F37" s="17"/>
      <c r="G37" s="12"/>
      <c r="H37" s="5"/>
    </row>
    <row r="38" spans="1:12" ht="63" customHeight="1" x14ac:dyDescent="0.25">
      <c r="A38" s="5"/>
      <c r="B38" s="5"/>
      <c r="C38" s="5"/>
      <c r="D38" s="5"/>
      <c r="E38" s="17"/>
      <c r="F38" s="17"/>
      <c r="G38" s="5"/>
      <c r="H38" s="5"/>
    </row>
    <row r="39" spans="1:12" x14ac:dyDescent="0.25">
      <c r="C39" s="5"/>
      <c r="E39" s="17"/>
    </row>
    <row r="40" spans="1:12" x14ac:dyDescent="0.25">
      <c r="C40" s="5"/>
      <c r="D40" s="5"/>
      <c r="E40" s="17"/>
    </row>
    <row r="41" spans="1:12" x14ac:dyDescent="0.25">
      <c r="C41" s="5"/>
      <c r="D41" s="5"/>
      <c r="E41" s="17"/>
    </row>
    <row r="42" spans="1:12" x14ac:dyDescent="0.25">
      <c r="C42" s="5"/>
      <c r="D42" s="5"/>
      <c r="E42" s="17"/>
    </row>
    <row r="43" spans="1:12" x14ac:dyDescent="0.25">
      <c r="C43" s="5"/>
      <c r="D43" s="5"/>
      <c r="E43" s="17"/>
    </row>
    <row r="44" spans="1:12" x14ac:dyDescent="0.25">
      <c r="C44" s="5"/>
      <c r="D44" s="5"/>
      <c r="E44" s="17"/>
    </row>
    <row r="45" spans="1:12" x14ac:dyDescent="0.25">
      <c r="C45" s="5"/>
      <c r="D45" s="5"/>
      <c r="E45" s="17"/>
      <c r="F45" s="17"/>
      <c r="G45" s="5"/>
      <c r="H45" s="5"/>
      <c r="I45" s="5"/>
      <c r="J45" s="5"/>
      <c r="K45" s="5"/>
      <c r="L45" s="5"/>
    </row>
    <row r="46" spans="1:12" x14ac:dyDescent="0.25">
      <c r="C46" s="5"/>
      <c r="D46" s="5"/>
      <c r="E46" s="17"/>
      <c r="F46" s="17"/>
      <c r="G46" s="5"/>
      <c r="H46" s="5"/>
      <c r="I46" s="5"/>
      <c r="J46" s="5"/>
      <c r="K46" s="5"/>
      <c r="L46" s="5"/>
    </row>
    <row r="47" spans="1:12" x14ac:dyDescent="0.25">
      <c r="C47" s="5"/>
      <c r="D47" s="5"/>
      <c r="E47" s="17"/>
      <c r="F47" s="17"/>
      <c r="G47" s="5"/>
      <c r="H47" s="5"/>
      <c r="I47" s="5"/>
      <c r="J47" s="5"/>
      <c r="K47" s="5"/>
      <c r="L47" s="5"/>
    </row>
    <row r="48" spans="1:12" x14ac:dyDescent="0.25">
      <c r="C48" s="5"/>
      <c r="D48" s="5"/>
      <c r="E48" s="17"/>
      <c r="F48" s="17"/>
      <c r="G48" s="5"/>
      <c r="H48" s="5"/>
      <c r="I48" s="5"/>
      <c r="J48" s="5"/>
      <c r="K48" s="5"/>
      <c r="L48" s="5"/>
    </row>
    <row r="49" spans="3:12" x14ac:dyDescent="0.25">
      <c r="C49" s="5"/>
      <c r="D49" s="5"/>
      <c r="E49" s="17"/>
      <c r="F49" s="17"/>
      <c r="G49" s="5"/>
      <c r="H49" s="5"/>
      <c r="I49" s="5"/>
      <c r="J49" s="5"/>
      <c r="K49" s="5"/>
      <c r="L49" s="5"/>
    </row>
    <row r="50" spans="3:12" x14ac:dyDescent="0.25">
      <c r="C50" s="5"/>
      <c r="D50" s="5"/>
      <c r="E50" s="17"/>
      <c r="F50" s="17"/>
      <c r="G50" s="5"/>
      <c r="H50" s="5"/>
      <c r="I50" s="5"/>
      <c r="J50" s="5"/>
      <c r="K50" s="5"/>
      <c r="L50" s="5"/>
    </row>
    <row r="51" spans="3:12" x14ac:dyDescent="0.25">
      <c r="C51" s="5"/>
      <c r="D51" s="5"/>
      <c r="E51" s="17"/>
      <c r="F51" s="17"/>
      <c r="G51" s="5"/>
      <c r="H51" s="5"/>
      <c r="I51" s="5"/>
      <c r="J51" s="5"/>
      <c r="K51" s="5"/>
      <c r="L51" s="5"/>
    </row>
    <row r="52" spans="3:12" x14ac:dyDescent="0.25">
      <c r="C52" s="5"/>
      <c r="D52" s="5"/>
      <c r="E52" s="17"/>
      <c r="F52" s="17"/>
      <c r="G52" s="5"/>
      <c r="H52" s="5"/>
      <c r="I52" s="5"/>
      <c r="J52" s="5"/>
      <c r="K52" s="5"/>
      <c r="L52" s="5"/>
    </row>
    <row r="53" spans="3:12" x14ac:dyDescent="0.25">
      <c r="C53" s="5"/>
      <c r="D53" s="5"/>
      <c r="E53" s="17"/>
      <c r="F53" s="17"/>
      <c r="G53" s="5"/>
      <c r="H53" s="5"/>
      <c r="I53" s="5"/>
      <c r="J53" s="5"/>
      <c r="K53" s="5"/>
      <c r="L53" s="5"/>
    </row>
    <row r="54" spans="3:12" x14ac:dyDescent="0.25">
      <c r="C54" s="5"/>
      <c r="D54" s="5"/>
      <c r="E54" s="17"/>
      <c r="F54" s="17"/>
      <c r="G54" s="5"/>
      <c r="H54" s="5"/>
      <c r="I54" s="5"/>
      <c r="J54" s="5"/>
      <c r="K54" s="5"/>
      <c r="L54" s="5"/>
    </row>
    <row r="55" spans="3:12" x14ac:dyDescent="0.25">
      <c r="C55" s="5"/>
      <c r="D55" s="5"/>
      <c r="E55" s="17"/>
      <c r="F55" s="17"/>
      <c r="G55" s="5"/>
      <c r="H55" s="5"/>
      <c r="I55" s="5"/>
      <c r="J55" s="5"/>
      <c r="K55" s="5"/>
      <c r="L55" s="5"/>
    </row>
    <row r="56" spans="3:12" x14ac:dyDescent="0.25">
      <c r="C56" s="5"/>
      <c r="D56" s="5"/>
      <c r="E56" s="17"/>
      <c r="F56" s="17"/>
      <c r="G56" s="5"/>
      <c r="H56" s="5"/>
      <c r="I56" s="5"/>
      <c r="J56" s="5"/>
      <c r="K56" s="5"/>
      <c r="L56" s="5"/>
    </row>
    <row r="57" spans="3:12" x14ac:dyDescent="0.25">
      <c r="C57" s="5"/>
      <c r="D57" s="5"/>
      <c r="E57" s="17"/>
      <c r="F57" s="17"/>
      <c r="G57" s="5"/>
      <c r="H57" s="5"/>
      <c r="I57" s="5"/>
      <c r="J57" s="5"/>
      <c r="K57" s="5"/>
      <c r="L57" s="5"/>
    </row>
    <row r="58" spans="3:12" x14ac:dyDescent="0.25">
      <c r="C58" s="5"/>
      <c r="D58" s="5"/>
      <c r="E58" s="17"/>
      <c r="F58" s="17"/>
      <c r="G58" s="5"/>
      <c r="H58" s="5"/>
      <c r="I58" s="5"/>
      <c r="J58" s="5"/>
      <c r="K58" s="5"/>
      <c r="L58" s="5"/>
    </row>
    <row r="59" spans="3:12" x14ac:dyDescent="0.25">
      <c r="C59" s="5"/>
      <c r="D59" s="5"/>
      <c r="E59" s="17"/>
      <c r="F59" s="17"/>
      <c r="G59" s="5"/>
      <c r="H59" s="5"/>
      <c r="I59" s="5"/>
      <c r="J59" s="5"/>
      <c r="K59" s="5"/>
      <c r="L59" s="5"/>
    </row>
    <row r="60" spans="3:12" x14ac:dyDescent="0.25">
      <c r="D60" s="5"/>
      <c r="F60" s="17"/>
      <c r="G60" s="5"/>
      <c r="H60" s="5"/>
      <c r="I60" s="5"/>
      <c r="J60" s="5"/>
      <c r="K60" s="5"/>
      <c r="L60" s="5"/>
    </row>
    <row r="61" spans="3:12" x14ac:dyDescent="0.25">
      <c r="F61" s="17"/>
      <c r="G61" s="5"/>
      <c r="H61" s="5"/>
      <c r="I61" s="5"/>
      <c r="J61" s="5"/>
      <c r="K61" s="5"/>
      <c r="L61" s="5"/>
    </row>
    <row r="62" spans="3:12" x14ac:dyDescent="0.25">
      <c r="F62" s="17"/>
      <c r="G62" s="5"/>
      <c r="H62" s="5"/>
      <c r="I62" s="5"/>
      <c r="J62" s="5"/>
      <c r="K62" s="5"/>
      <c r="L62" s="5"/>
    </row>
    <row r="63" spans="3:12" x14ac:dyDescent="0.25">
      <c r="F63" s="17"/>
      <c r="G63" s="5"/>
      <c r="H63" s="5"/>
      <c r="I63" s="5"/>
      <c r="J63" s="5"/>
      <c r="K63" s="5"/>
      <c r="L63" s="5"/>
    </row>
    <row r="64" spans="3:12" x14ac:dyDescent="0.25">
      <c r="F64" s="17"/>
      <c r="G64" s="5"/>
      <c r="H64" s="5"/>
      <c r="I64" s="5"/>
      <c r="J64" s="5"/>
      <c r="K64" s="5"/>
      <c r="L64" s="5"/>
    </row>
    <row r="65" spans="6:12" x14ac:dyDescent="0.25">
      <c r="F65" s="17"/>
      <c r="G65" s="5"/>
      <c r="H65" s="5"/>
      <c r="I65" s="5"/>
      <c r="J65" s="5"/>
      <c r="K65" s="5"/>
      <c r="L65" s="5"/>
    </row>
  </sheetData>
  <mergeCells count="11">
    <mergeCell ref="A30:C30"/>
    <mergeCell ref="A4:A19"/>
    <mergeCell ref="B4:B19"/>
    <mergeCell ref="B21:B26"/>
    <mergeCell ref="A21:A26"/>
    <mergeCell ref="A1:G1"/>
    <mergeCell ref="E2:G2"/>
    <mergeCell ref="D2:D3"/>
    <mergeCell ref="C2:C3"/>
    <mergeCell ref="B2:B3"/>
    <mergeCell ref="A2:A3"/>
  </mergeCells>
  <pageMargins left="0.7" right="0.7" top="0.75" bottom="0.75" header="0.3" footer="0.3"/>
  <pageSetup paperSize="9" orientation="landscape" r:id="rId1"/>
  <ignoredErrors>
    <ignoredError sqref="F2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"/>
  <sheetViews>
    <sheetView topLeftCell="A5" workbookViewId="0">
      <selection activeCell="N8" sqref="N8"/>
    </sheetView>
  </sheetViews>
  <sheetFormatPr defaultRowHeight="15" x14ac:dyDescent="0.25"/>
  <cols>
    <col min="1" max="1" width="40.5703125" customWidth="1"/>
    <col min="2" max="2" width="3.42578125" customWidth="1"/>
    <col min="3" max="3" width="3" customWidth="1"/>
    <col min="4" max="4" width="3.28515625" customWidth="1"/>
    <col min="5" max="5" width="2.85546875" customWidth="1"/>
    <col min="6" max="6" width="3.28515625" customWidth="1"/>
    <col min="7" max="7" width="3.7109375" customWidth="1"/>
    <col min="8" max="8" width="3.28515625" customWidth="1"/>
    <col min="9" max="9" width="2.85546875" customWidth="1"/>
    <col min="10" max="10" width="3.140625" customWidth="1"/>
    <col min="11" max="11" width="3.5703125" customWidth="1"/>
    <col min="12" max="12" width="3.85546875" customWidth="1"/>
    <col min="13" max="13" width="3.42578125" customWidth="1"/>
    <col min="14" max="14" width="20.5703125" customWidth="1"/>
    <col min="15" max="15" width="3.7109375" customWidth="1"/>
    <col min="16" max="16" width="3.28515625" customWidth="1"/>
    <col min="17" max="17" width="3.140625" customWidth="1"/>
    <col min="18" max="18" width="3.42578125" customWidth="1"/>
    <col min="19" max="19" width="3.28515625" customWidth="1"/>
    <col min="20" max="20" width="3.42578125" customWidth="1"/>
    <col min="21" max="21" width="3.140625" customWidth="1"/>
    <col min="22" max="22" width="3.7109375" customWidth="1"/>
    <col min="23" max="23" width="3.28515625" customWidth="1"/>
    <col min="24" max="24" width="3.140625" customWidth="1"/>
    <col min="25" max="26" width="3.42578125" customWidth="1"/>
    <col min="27" max="27" width="3.5703125" customWidth="1"/>
    <col min="28" max="28" width="3.140625" customWidth="1"/>
  </cols>
  <sheetData>
    <row r="1" spans="1:30" ht="19.5" x14ac:dyDescent="0.25">
      <c r="A1" s="71" t="s">
        <v>24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3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30" x14ac:dyDescent="0.25"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1:30" x14ac:dyDescent="0.25">
      <c r="A3" s="74" t="s">
        <v>12</v>
      </c>
      <c r="B3" s="75" t="s">
        <v>14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6" t="s">
        <v>23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30" x14ac:dyDescent="0.25">
      <c r="A4" s="74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77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0" ht="51.75" customHeight="1" x14ac:dyDescent="0.25">
      <c r="A5" s="9" t="s">
        <v>15</v>
      </c>
      <c r="B5" s="1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 t="s">
        <v>39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</row>
    <row r="6" spans="1:30" ht="42" customHeight="1" x14ac:dyDescent="0.25">
      <c r="A6" s="9" t="s">
        <v>16</v>
      </c>
      <c r="B6" s="1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 t="s">
        <v>11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0" ht="42.75" customHeight="1" x14ac:dyDescent="0.25">
      <c r="A7" s="9" t="s">
        <v>17</v>
      </c>
      <c r="B7" s="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 t="s">
        <v>11</v>
      </c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1:30" ht="42" customHeight="1" x14ac:dyDescent="0.25">
      <c r="A8" s="9" t="s">
        <v>18</v>
      </c>
      <c r="B8" s="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5" t="s">
        <v>40</v>
      </c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30" ht="45" customHeight="1" x14ac:dyDescent="0.25">
      <c r="A9" s="9" t="s">
        <v>19</v>
      </c>
      <c r="B9" s="1"/>
      <c r="C9" s="10"/>
      <c r="D9" s="1"/>
      <c r="E9" s="10"/>
      <c r="F9" s="1"/>
      <c r="G9" s="10"/>
      <c r="H9" s="1"/>
      <c r="I9" s="10"/>
      <c r="J9" s="1"/>
      <c r="K9" s="10"/>
      <c r="L9" s="1"/>
      <c r="M9" s="10"/>
      <c r="N9" s="1" t="s">
        <v>11</v>
      </c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</row>
    <row r="10" spans="1:30" ht="46.5" customHeight="1" x14ac:dyDescent="0.25">
      <c r="A10" s="9" t="s">
        <v>20</v>
      </c>
      <c r="B10" s="1"/>
      <c r="C10" s="1"/>
      <c r="D10" s="10"/>
      <c r="E10" s="1"/>
      <c r="F10" s="10"/>
      <c r="G10" s="1"/>
      <c r="H10" s="10"/>
      <c r="I10" s="1"/>
      <c r="J10" s="10"/>
      <c r="K10" s="1"/>
      <c r="L10" s="10"/>
      <c r="M10" s="1"/>
      <c r="N10" s="1" t="s">
        <v>11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</row>
    <row r="11" spans="1:30" ht="60.75" customHeight="1" x14ac:dyDescent="0.25">
      <c r="A11" s="9" t="s">
        <v>21</v>
      </c>
      <c r="B11" s="1"/>
      <c r="C11" s="1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" t="s">
        <v>11</v>
      </c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1:30" ht="18" customHeight="1" x14ac:dyDescent="0.25">
      <c r="A12" s="9" t="s">
        <v>22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0"/>
      <c r="N12" s="1" t="s">
        <v>11</v>
      </c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30" ht="18" customHeight="1" x14ac:dyDescent="0.25">
      <c r="A13" s="1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:30" ht="51" customHeight="1" x14ac:dyDescent="0.25">
      <c r="A14" s="1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</row>
    <row r="15" spans="1:30" ht="15.75" x14ac:dyDescent="0.25">
      <c r="A15" s="1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</row>
    <row r="16" spans="1:30" ht="15.75" x14ac:dyDescent="0.25">
      <c r="A16" s="14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</row>
    <row r="17" spans="1:54" ht="51.75" customHeight="1" x14ac:dyDescent="0.25">
      <c r="A17" s="1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</row>
    <row r="18" spans="1:54" ht="51" customHeight="1" x14ac:dyDescent="0.25">
      <c r="A18" s="14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</row>
    <row r="19" spans="1:54" ht="15.75" x14ac:dyDescent="0.25">
      <c r="A19" s="1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1:54" ht="15.75" x14ac:dyDescent="0.25">
      <c r="A20" s="14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</row>
    <row r="21" spans="1:54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54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</row>
    <row r="23" spans="1:54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</row>
  </sheetData>
  <mergeCells count="4">
    <mergeCell ref="A1:N1"/>
    <mergeCell ref="A3:A4"/>
    <mergeCell ref="B3:M3"/>
    <mergeCell ref="N3:N4"/>
  </mergeCells>
  <conditionalFormatting sqref="B5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"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9 E9">
    <cfRule type="colorScale" priority="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8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6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9 I9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9 M9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0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0 J1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0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11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1 J1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11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11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11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11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M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D2" sqref="D2:F5"/>
    </sheetView>
  </sheetViews>
  <sheetFormatPr defaultRowHeight="15" x14ac:dyDescent="0.25"/>
  <cols>
    <col min="2" max="2" width="34.7109375" customWidth="1"/>
    <col min="3" max="3" width="18.5703125" customWidth="1"/>
    <col min="4" max="4" width="14.85546875" customWidth="1"/>
    <col min="5" max="5" width="20.28515625" customWidth="1"/>
    <col min="10" max="10" width="11.5703125" bestFit="1" customWidth="1"/>
  </cols>
  <sheetData>
    <row r="1" spans="1:11" ht="45.75" thickBot="1" x14ac:dyDescent="0.3">
      <c r="A1" s="19" t="s">
        <v>1</v>
      </c>
      <c r="B1" s="20" t="s">
        <v>25</v>
      </c>
      <c r="C1" s="21" t="s">
        <v>26</v>
      </c>
      <c r="D1" s="22" t="s">
        <v>27</v>
      </c>
      <c r="E1" s="21" t="s">
        <v>28</v>
      </c>
      <c r="F1" s="21" t="s">
        <v>29</v>
      </c>
      <c r="I1" s="78">
        <v>3445</v>
      </c>
      <c r="J1" s="31"/>
    </row>
    <row r="2" spans="1:11" ht="15.75" thickBot="1" x14ac:dyDescent="0.3">
      <c r="A2" s="89">
        <v>1</v>
      </c>
      <c r="B2" s="89" t="s">
        <v>30</v>
      </c>
      <c r="C2" s="91" t="s">
        <v>31</v>
      </c>
      <c r="D2" s="89">
        <v>240</v>
      </c>
      <c r="E2" s="89">
        <v>14.35</v>
      </c>
      <c r="F2" s="89">
        <f>D2*E2</f>
        <v>3444</v>
      </c>
      <c r="I2" s="79"/>
      <c r="J2" s="31"/>
    </row>
    <row r="3" spans="1:11" ht="15.75" thickBot="1" x14ac:dyDescent="0.3">
      <c r="A3" s="90"/>
      <c r="B3" s="90"/>
      <c r="C3" s="92"/>
      <c r="D3" s="90"/>
      <c r="E3" s="90"/>
      <c r="F3" s="90"/>
      <c r="I3" s="32">
        <v>2600</v>
      </c>
      <c r="J3" s="31">
        <f>I3/D4</f>
        <v>10.833333333333334</v>
      </c>
    </row>
    <row r="4" spans="1:11" ht="30.75" thickBot="1" x14ac:dyDescent="0.3">
      <c r="A4" s="23">
        <v>2</v>
      </c>
      <c r="B4" s="24" t="s">
        <v>32</v>
      </c>
      <c r="C4" s="24" t="s">
        <v>33</v>
      </c>
      <c r="D4" s="24">
        <v>240</v>
      </c>
      <c r="E4" s="24">
        <v>10.85</v>
      </c>
      <c r="F4" s="24">
        <f>D4*E4</f>
        <v>2604</v>
      </c>
      <c r="I4" s="33">
        <v>3380</v>
      </c>
      <c r="J4" s="31">
        <f>I4/240</f>
        <v>14.083333333333334</v>
      </c>
    </row>
    <row r="5" spans="1:11" ht="45.75" thickBot="1" x14ac:dyDescent="0.3">
      <c r="A5" s="23">
        <v>3</v>
      </c>
      <c r="B5" s="24" t="s">
        <v>34</v>
      </c>
      <c r="C5" s="24" t="s">
        <v>33</v>
      </c>
      <c r="D5" s="24">
        <v>240</v>
      </c>
      <c r="E5" s="24">
        <v>14.11</v>
      </c>
      <c r="F5" s="24">
        <f>D5*E5</f>
        <v>3386.3999999999996</v>
      </c>
      <c r="I5" s="34">
        <v>9433.34</v>
      </c>
      <c r="J5" s="31"/>
    </row>
    <row r="6" spans="1:11" ht="15.75" thickBot="1" x14ac:dyDescent="0.3">
      <c r="A6" s="84" t="s">
        <v>35</v>
      </c>
      <c r="B6" s="85"/>
      <c r="C6" s="85"/>
      <c r="D6" s="86"/>
      <c r="F6" s="25">
        <f>SUM(F2:F5)</f>
        <v>9434.4</v>
      </c>
      <c r="I6" s="80">
        <f>I5*0.2</f>
        <v>1886.6680000000001</v>
      </c>
      <c r="J6" s="81"/>
      <c r="K6" s="31"/>
    </row>
    <row r="7" spans="1:11" ht="16.5" customHeight="1" thickBot="1" x14ac:dyDescent="0.3">
      <c r="A7" s="93" t="s">
        <v>36</v>
      </c>
      <c r="B7" s="94"/>
      <c r="C7" s="94"/>
      <c r="D7" s="95"/>
      <c r="E7" s="96">
        <f>F6*0.2</f>
        <v>1886.88</v>
      </c>
      <c r="F7" s="97"/>
      <c r="I7" s="82">
        <f>I5+I6</f>
        <v>11320.008</v>
      </c>
      <c r="J7" s="83"/>
      <c r="K7" s="31"/>
    </row>
    <row r="8" spans="1:11" ht="15.75" thickBot="1" x14ac:dyDescent="0.3">
      <c r="A8" s="84" t="s">
        <v>37</v>
      </c>
      <c r="B8" s="85"/>
      <c r="C8" s="85"/>
      <c r="D8" s="86"/>
      <c r="E8" s="87">
        <f>F6+E7</f>
        <v>11321.279999999999</v>
      </c>
      <c r="F8" s="88"/>
    </row>
    <row r="10" spans="1:11" x14ac:dyDescent="0.25">
      <c r="G10" s="4">
        <v>11320</v>
      </c>
    </row>
  </sheetData>
  <mergeCells count="14">
    <mergeCell ref="I1:I2"/>
    <mergeCell ref="I6:J6"/>
    <mergeCell ref="I7:J7"/>
    <mergeCell ref="A8:D8"/>
    <mergeCell ref="E8:F8"/>
    <mergeCell ref="A2:A3"/>
    <mergeCell ref="B2:B3"/>
    <mergeCell ref="C2:C3"/>
    <mergeCell ref="D2:D3"/>
    <mergeCell ref="E2:E3"/>
    <mergeCell ref="F2:F3"/>
    <mergeCell ref="A6:D6"/>
    <mergeCell ref="A7:D7"/>
    <mergeCell ref="E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Смета</vt:lpstr>
      <vt:lpstr>Гант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валера</dc:creator>
  <cp:lastModifiedBy>Valeriy Udovenko</cp:lastModifiedBy>
  <cp:lastPrinted>2016-11-10T12:38:23Z</cp:lastPrinted>
  <dcterms:created xsi:type="dcterms:W3CDTF">2016-05-07T14:39:38Z</dcterms:created>
  <dcterms:modified xsi:type="dcterms:W3CDTF">2017-10-12T12:07:15Z</dcterms:modified>
</cp:coreProperties>
</file>